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5" activeTab="1"/>
  </bookViews>
  <sheets>
    <sheet name="еталон-10-СЕК" sheetId="1" r:id="rId1"/>
    <sheet name="zakl_3446-2004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<sst xmlns="http://schemas.openxmlformats.org/spreadsheetml/2006/main" count="432" uniqueCount="172">
  <si>
    <t>№ по ред</t>
  </si>
  <si>
    <t>Ед. мярка</t>
  </si>
  <si>
    <t>бр.</t>
  </si>
  <si>
    <r>
      <t>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</t>
    </r>
  </si>
  <si>
    <t>Единична цена   /лева/</t>
  </si>
  <si>
    <t xml:space="preserve">Количество </t>
  </si>
  <si>
    <t>Кп</t>
  </si>
  <si>
    <t>Кддс</t>
  </si>
  <si>
    <t>Обща стойност на СМР с печалба и 20% ДДС, към наст. момент                 / лева /</t>
  </si>
  <si>
    <t>СТОЙНОСТ НА ПОДОБРЕНИЕТО към настоящия момент</t>
  </si>
  <si>
    <t>дължина</t>
  </si>
  <si>
    <t>м</t>
  </si>
  <si>
    <t>ширина</t>
  </si>
  <si>
    <t>височина</t>
  </si>
  <si>
    <t>брой  подобни части</t>
  </si>
  <si>
    <t>спада се за отвори</t>
  </si>
  <si>
    <t>м2</t>
  </si>
  <si>
    <t>за труд в лева</t>
  </si>
  <si>
    <t>за материали в лева</t>
  </si>
  <si>
    <t>в т.ч. обща стойност  към наст.момент</t>
  </si>
  <si>
    <t>УВЕЛИЧЕНА СТОЙНОСТ НА ИМОТА С ИЗПЪЛНЕНОТО ПОДОБРЕНИЕ</t>
  </si>
  <si>
    <t>Кпаз</t>
  </si>
  <si>
    <t>Кпазар</t>
  </si>
  <si>
    <t>ВСИЧКО за грубия строеж на този обект без печалба</t>
  </si>
  <si>
    <t>ОБЩО СУМА :</t>
  </si>
  <si>
    <t>код по СЕК</t>
  </si>
  <si>
    <t>10.876</t>
  </si>
  <si>
    <t>НАИМЕНОВАНИЯ НА ДЕЙНОСТИТЕ</t>
  </si>
  <si>
    <t>Грунд  по стени</t>
  </si>
  <si>
    <t>13.853</t>
  </si>
  <si>
    <t>Събиране и изнасяне на строителни отпадъци</t>
  </si>
  <si>
    <r>
      <t>м</t>
    </r>
    <r>
      <rPr>
        <vertAlign val="superscript"/>
        <sz val="8"/>
        <rFont val="Times New Roman"/>
        <family val="1"/>
      </rPr>
      <t>3</t>
    </r>
  </si>
  <si>
    <t>Извозване  на строителни отпадъци</t>
  </si>
  <si>
    <t>13.816</t>
  </si>
  <si>
    <t>10.808</t>
  </si>
  <si>
    <t>15.445</t>
  </si>
  <si>
    <t>Обработка на фуга в таван</t>
  </si>
  <si>
    <t>15.442</t>
  </si>
  <si>
    <t>Сваляне на вътрешна мазилка по таван, със събиране на отпадъци</t>
  </si>
  <si>
    <t>Сваляне на вътрешна мазилка по стени, със събиране на отпадъци</t>
  </si>
  <si>
    <t>Импрегнация за водоустойчивост по стени и тавани</t>
  </si>
  <si>
    <t>Вътрешна вароциментова мазилка по бетонови тавани и стени</t>
  </si>
  <si>
    <t>Направа на шпакловка по тавани и стени</t>
  </si>
  <si>
    <t>Грунд  по таван и стени</t>
  </si>
  <si>
    <t>Вътрешно боядисване по таван и стени</t>
  </si>
  <si>
    <t>Демонтаж на подова настилка от мозаечни плочи</t>
  </si>
  <si>
    <t>11.889</t>
  </si>
  <si>
    <t>11.883</t>
  </si>
  <si>
    <t>Демонтаж (къртене) на циментова замазка по под гараж</t>
  </si>
  <si>
    <t>11.858</t>
  </si>
  <si>
    <t>Армирана циментова замазка по под</t>
  </si>
  <si>
    <t>11.861</t>
  </si>
  <si>
    <t>Износоустойчива бетонова замазка по под</t>
  </si>
  <si>
    <t>15.431</t>
  </si>
  <si>
    <t>Хидроизолация еднопластова, мазана</t>
  </si>
  <si>
    <t>04.947</t>
  </si>
  <si>
    <t>Разбиване на стоманобетон за ремонт канализация</t>
  </si>
  <si>
    <t>Направа на ръчен изкоп в пръст за ремонт канализация</t>
  </si>
  <si>
    <t>01.014</t>
  </si>
  <si>
    <t>22.668</t>
  </si>
  <si>
    <t>Доставка и полагане на РVС тръби за канализация в гараж</t>
  </si>
  <si>
    <t>22.695</t>
  </si>
  <si>
    <t>Доставка и полагане на подови сифони за канализация в гараж</t>
  </si>
  <si>
    <t>Доставка и полагане на автоматина клапа за канализация в гараж</t>
  </si>
  <si>
    <t>Направа на обратен насип с пръст за ремонт канализация</t>
  </si>
  <si>
    <t>Полагане на стоманобетон за ремонт канализация</t>
  </si>
  <si>
    <t>04.831</t>
  </si>
  <si>
    <t>Доставка и полагане на армировка за плоча автоканал в гараж</t>
  </si>
  <si>
    <t>кг</t>
  </si>
  <si>
    <t>04.850</t>
  </si>
  <si>
    <t>Полагане на стоманобетон за плоча автоканал в гараж</t>
  </si>
  <si>
    <t>Направа на оставащ носещ кофраж в автоканал на гараж</t>
  </si>
  <si>
    <t>02.839</t>
  </si>
  <si>
    <t>03.012</t>
  </si>
  <si>
    <t>20.884</t>
  </si>
  <si>
    <t>Възстановяване стена в гаражи от метална конструкция с двуслони гипсокартон и топлоизолация 100мм</t>
  </si>
  <si>
    <t>Направа на шпакловка по стени</t>
  </si>
  <si>
    <t>Вътрешно боядисване по  стени</t>
  </si>
  <si>
    <t>Демонтаж на каса стара врата в гараж</t>
  </si>
  <si>
    <t>17.801</t>
  </si>
  <si>
    <t>Доставка и монтаж на гаражна врата</t>
  </si>
  <si>
    <t>17.876</t>
  </si>
  <si>
    <t>11.077</t>
  </si>
  <si>
    <t>Подови первази от керамични плочки</t>
  </si>
  <si>
    <t>34.122</t>
  </si>
  <si>
    <t>Доставка и полагане на гофрирани тръби ф16мм в гараж</t>
  </si>
  <si>
    <t>34.233</t>
  </si>
  <si>
    <t>Доставка и полагане на проводник СВТ 3х2,5мм в тръби в гараж</t>
  </si>
  <si>
    <t>Доставка и полагане на разклонителни кутии и конзоли в гараж</t>
  </si>
  <si>
    <t>34.351</t>
  </si>
  <si>
    <t>Доставка и полагане на ключове и контакти в гараж</t>
  </si>
  <si>
    <t>Доставка и полагане на осветителни тела в гараж</t>
  </si>
  <si>
    <t>Доставка и полагане на осветителни тела "Изход"в гараж</t>
  </si>
  <si>
    <t>Ремонт и включване на ел.инсталация в главно ел.табло в гараж</t>
  </si>
  <si>
    <t>22.084</t>
  </si>
  <si>
    <t>Доставка и полагане на РЕ тръби ф32мм за водопровод в гараж</t>
  </si>
  <si>
    <t>Доставка и полагане на топлоизолация за РЕ тръби ф32мм за водопровод в гараж</t>
  </si>
  <si>
    <t>22.174</t>
  </si>
  <si>
    <t>Доставка и монтаж на мивка в гараж</t>
  </si>
  <si>
    <t>22.577</t>
  </si>
  <si>
    <t>Доставка и монтаж на противопожарна касета, комплект в гараж</t>
  </si>
  <si>
    <t>Доставка и монтаж на батерия за мивка в гараж</t>
  </si>
  <si>
    <t>22.712</t>
  </si>
  <si>
    <t>22.581</t>
  </si>
  <si>
    <t>Доставка и монтаж на сифон за мивка в гараж</t>
  </si>
  <si>
    <t>Доставка и монтаж на принудителна вентилация в гараж /възстановяване на стара такава/</t>
  </si>
  <si>
    <t>Демонтаж (къртене) на циментова замазка по под рампа за гараж</t>
  </si>
  <si>
    <t>Сваляне на  мазилка по стени рампа, със събиране на отпадъци</t>
  </si>
  <si>
    <t>Импрегнация за водоустойчивост по стени на рампа</t>
  </si>
  <si>
    <t>Външна вароциментова мазилка по бетонови стени на рампа</t>
  </si>
  <si>
    <t>10.866</t>
  </si>
  <si>
    <t>11.877</t>
  </si>
  <si>
    <t>Направа на бучарда по стени на рампа за гараж</t>
  </si>
  <si>
    <t>26.411</t>
  </si>
  <si>
    <t>Разваляне на тротоарна настилка при рампа гараж</t>
  </si>
  <si>
    <t>26.413</t>
  </si>
  <si>
    <t>Направа на тротоарна настилка при рампа гараж</t>
  </si>
  <si>
    <t>Демонтаж на настилка от мозаечни плочи на покрив</t>
  </si>
  <si>
    <t>15.401</t>
  </si>
  <si>
    <t>16.041</t>
  </si>
  <si>
    <t>15.425</t>
  </si>
  <si>
    <t>Хидроизолация двупластова, битумна мушама по покрив гараж</t>
  </si>
  <si>
    <t>Армирана циментова замазка по покрив гараж</t>
  </si>
  <si>
    <t>Пароизолация еднопластова по покрив</t>
  </si>
  <si>
    <t>Хидроизолация еднопластова, мазана, по покрив</t>
  </si>
  <si>
    <t>Демонтаж (къртене) на циментова замазка по покрив гараж (под настилка)</t>
  </si>
  <si>
    <t>Подмяна топлоизолация на покрив гараж с екструдиран полистиран 50 мм с лепило</t>
  </si>
  <si>
    <t>11.817</t>
  </si>
  <si>
    <t>Настилка с мозаечни плочки на циментов разтвор по покрив гараж (за настилка)</t>
  </si>
  <si>
    <t>Обработка на фуга в плоча</t>
  </si>
  <si>
    <t>01.033</t>
  </si>
  <si>
    <t>Ръчен изкоп в земни почви за разкриване на конструкция</t>
  </si>
  <si>
    <t>Хидроизолация еднопластова, мазана, по стени</t>
  </si>
  <si>
    <t>Хидроизолация двупластова, битумна мушама по стени гараж</t>
  </si>
  <si>
    <t>Обратен насип с уплътняване през 20 см</t>
  </si>
  <si>
    <t>Очукване на повредена външна мазилка по ограда</t>
  </si>
  <si>
    <t>10.873</t>
  </si>
  <si>
    <t>10.860</t>
  </si>
  <si>
    <t>Възстановяване на повредена външна вароциментова мазилка по ограда</t>
  </si>
  <si>
    <t>13.895</t>
  </si>
  <si>
    <t>Боядисване  по ограда</t>
  </si>
  <si>
    <t>Грунд  по стени преди боядисване по ограда</t>
  </si>
  <si>
    <t>Почистване на бетон по вертикални стени</t>
  </si>
  <si>
    <t>04.983</t>
  </si>
  <si>
    <t>Ремонт на повредени участъци от бетон, шприцоване и  обработка вертикални стени</t>
  </si>
  <si>
    <t>Направа на хидроизолация по стени при контакт на подземен гараж с основна сграда</t>
  </si>
  <si>
    <t>Направа на дренаж до стени на подземен гараж</t>
  </si>
  <si>
    <t>Ремонт на повредени участъци от бетон, шприцоване и  обработка бетонова плоча</t>
  </si>
  <si>
    <t>Почистване на бетон по бетонова плоча</t>
  </si>
  <si>
    <t>Полагане на система отводнителни елементи на външно ВК върху ст.б. плоча в двора</t>
  </si>
  <si>
    <t>ОБЩО СУМА с ДДС:</t>
  </si>
  <si>
    <t>Непредвидени и непосочени СМР - 5%</t>
  </si>
  <si>
    <t>Хидроизолация еднопластова, мазана по под</t>
  </si>
  <si>
    <t>Заварена мрежа  за подова замазка</t>
  </si>
  <si>
    <t>Направа на пясъчна възглавница преди полагане на тръби канал</t>
  </si>
  <si>
    <r>
      <t>м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</t>
    </r>
  </si>
  <si>
    <t>Доставка и монтаж на вътрешни врати, метални, пожароустойчиви 90/200 - 3 бр.</t>
  </si>
  <si>
    <t>Доставка и полагане на ключове и контакти в гараж - помещение</t>
  </si>
  <si>
    <t>Доставка и полагане на осветителни тела в гараж - помещение</t>
  </si>
  <si>
    <t>Доставка и монтаж на противопожарна касета, комплект в помещение</t>
  </si>
  <si>
    <t>Доставка и монтаж на мивка в помещение</t>
  </si>
  <si>
    <t>Доставка и монтаж на батерия за мивка в помещение</t>
  </si>
  <si>
    <t>Доставка и монтаж на сифон за мивка в помещение</t>
  </si>
  <si>
    <t>Сваляне на  шпакловка по други помещения, със събиране на отпадъци</t>
  </si>
  <si>
    <t>Направа на шпакловка по тавани и стени - други</t>
  </si>
  <si>
    <t>Грунд  по таван и стени - други</t>
  </si>
  <si>
    <t>Вътрешно боядисване по таван и стени-други</t>
  </si>
  <si>
    <t xml:space="preserve"> ОБЕКТ: Подземен гараж в сграда на Административен съд - Пловдив, представляваща самостоятелна сграда с идентификатор 56784.522.212.2 по КККР на гр.Пловдив, област Пловдив, район "Централен"-община Пловдив, п.к. 4000, ул. "Иван Вазов" № 20, </t>
  </si>
  <si>
    <t>Ремонт на пожаро известителна инсталация</t>
  </si>
  <si>
    <t>1. РЕМОНТ в подземен гараж и рампа</t>
  </si>
  <si>
    <t>2. РЕМОНТ по покрив на подземен гараж</t>
  </si>
  <si>
    <t>Обща стойност без ДДС</t>
  </si>
</sst>
</file>

<file path=xl/styles.xml><?xml version="1.0" encoding="utf-8"?>
<styleSheet xmlns="http://schemas.openxmlformats.org/spreadsheetml/2006/main">
  <numFmts count="6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#,##0.0"/>
    <numFmt numFmtId="182" formatCode="0.000"/>
    <numFmt numFmtId="183" formatCode="#,##0.00\ [$лв-402]"/>
    <numFmt numFmtId="184" formatCode="[$-409]h:mm:ss\ AM/P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\ &quot;лв&quot;"/>
    <numFmt numFmtId="190" formatCode="#,##0\ &quot;лв&quot;"/>
    <numFmt numFmtId="191" formatCode="#,##0.0\ &quot;лв&quot;"/>
    <numFmt numFmtId="192" formatCode="#,##0.0\ [$лв-402]"/>
    <numFmt numFmtId="193" formatCode="#,##0\ [$лв-402]"/>
    <numFmt numFmtId="194" formatCode="0.0000"/>
    <numFmt numFmtId="195" formatCode="0.00000"/>
    <numFmt numFmtId="196" formatCode="#,##0.00\ &quot;лв.&quot;"/>
    <numFmt numFmtId="197" formatCode="[$-402]dddd\,\ mmmm\ dd\,\ yyyy"/>
    <numFmt numFmtId="198" formatCode="\к\в.\м."/>
    <numFmt numFmtId="199" formatCode="_-* #,##0.00\ [$лв-402]_-;\-* #,##0.00\ [$лв-402]_-;_-* &quot;-&quot;??\ [$лв-402]_-;_-@_-"/>
    <numFmt numFmtId="200" formatCode="0.00\ \м\2"/>
    <numFmt numFmtId="201" formatCode="0.000%"/>
    <numFmt numFmtId="202" formatCode="0.00\ \к\в.\м."/>
    <numFmt numFmtId="203" formatCode="#.00\ \к\в.\м."/>
    <numFmt numFmtId="204" formatCode="0.0000%"/>
    <numFmt numFmtId="205" formatCode="0.00000%"/>
    <numFmt numFmtId="206" formatCode="#,##0.00000\ &quot;лв&quot;"/>
    <numFmt numFmtId="207" formatCode="0\ \к\в.\м"/>
    <numFmt numFmtId="208" formatCode="#,##0\ [$€-1]"/>
    <numFmt numFmtId="209" formatCode="#,##0.00\ [$€-1]"/>
    <numFmt numFmtId="210" formatCode="[$$-C09]#,##0"/>
    <numFmt numFmtId="211" formatCode="#,##0.00000\ [$€-1]"/>
    <numFmt numFmtId="212" formatCode="0.00000000"/>
    <numFmt numFmtId="213" formatCode="0.0000000"/>
    <numFmt numFmtId="214" formatCode="0.000000"/>
    <numFmt numFmtId="215" formatCode="&quot;Да&quot;;&quot;Да&quot;;&quot;Не&quot;"/>
    <numFmt numFmtId="216" formatCode="&quot;Истина&quot;;&quot; Истина &quot;;&quot; Неистина &quot;"/>
    <numFmt numFmtId="217" formatCode="&quot;Вкл.&quot;;&quot; Вкл. &quot;;&quot; Изкл.&quot;"/>
    <numFmt numFmtId="218" formatCode="[$¥€-2]\ #,##0.00_);[Red]\([$¥€-2]\ #,##0.00\)"/>
    <numFmt numFmtId="219" formatCode="0.0%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4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i/>
      <sz val="8"/>
      <name val="Bookman Old Style"/>
      <family val="1"/>
    </font>
    <font>
      <b/>
      <i/>
      <sz val="7"/>
      <name val="Bookman Old Style"/>
      <family val="1"/>
    </font>
    <font>
      <b/>
      <sz val="8"/>
      <name val="Bookman Old Style"/>
      <family val="1"/>
    </font>
    <font>
      <b/>
      <sz val="7"/>
      <name val="Bookman Old Style"/>
      <family val="1"/>
    </font>
    <font>
      <b/>
      <sz val="6"/>
      <name val="Bookman Old Style"/>
      <family val="1"/>
    </font>
    <font>
      <sz val="8"/>
      <name val="Bookman Old Style"/>
      <family val="1"/>
    </font>
    <font>
      <b/>
      <i/>
      <sz val="10"/>
      <name val="Bookman Old Style"/>
      <family val="1"/>
    </font>
    <font>
      <sz val="8"/>
      <color indexed="8"/>
      <name val="Arial"/>
      <family val="0"/>
    </font>
    <font>
      <sz val="8"/>
      <color indexed="8"/>
      <name val="Times New Roman"/>
      <family val="0"/>
    </font>
    <font>
      <sz val="6.75"/>
      <color indexed="8"/>
      <name val="Arial"/>
      <family val="0"/>
    </font>
    <font>
      <sz val="1.25"/>
      <color indexed="8"/>
      <name val="Arial"/>
      <family val="0"/>
    </font>
    <font>
      <sz val="4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medium"/>
      <top style="double"/>
      <bottom style="double"/>
    </border>
    <border>
      <left style="double"/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 style="double"/>
      <bottom style="hair"/>
    </border>
    <border>
      <left style="double"/>
      <right style="medium"/>
      <top style="double"/>
      <bottom style="hair"/>
    </border>
    <border>
      <left>
        <color indexed="63"/>
      </left>
      <right style="thick"/>
      <top style="double"/>
      <bottom style="hair"/>
    </border>
    <border>
      <left style="thick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ck"/>
      <top style="hair"/>
      <bottom style="hair"/>
    </border>
    <border>
      <left style="thin"/>
      <right style="double"/>
      <top style="hair"/>
      <bottom style="hair"/>
    </border>
    <border>
      <left style="thick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hair"/>
      <bottom style="double"/>
    </border>
    <border>
      <left style="double"/>
      <right style="medium"/>
      <top style="hair"/>
      <bottom style="double"/>
    </border>
    <border>
      <left style="medium"/>
      <right style="thick"/>
      <top style="double"/>
      <bottom style="hair"/>
    </border>
    <border>
      <left>
        <color indexed="63"/>
      </left>
      <right style="thick"/>
      <top style="hair"/>
      <bottom>
        <color indexed="63"/>
      </bottom>
    </border>
    <border>
      <left style="medium"/>
      <right style="double"/>
      <top style="double"/>
      <bottom style="hair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thick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medium"/>
      <right style="thick"/>
      <top style="hair"/>
      <bottom style="double"/>
    </border>
    <border>
      <left style="thick"/>
      <right>
        <color indexed="63"/>
      </right>
      <top style="double"/>
      <bottom style="thick"/>
    </border>
    <border>
      <left style="thin"/>
      <right>
        <color indexed="63"/>
      </right>
      <top style="double"/>
      <bottom style="thick"/>
    </border>
    <border>
      <left style="double"/>
      <right>
        <color indexed="63"/>
      </right>
      <top style="double"/>
      <bottom style="thick"/>
    </border>
    <border>
      <left style="double"/>
      <right style="medium"/>
      <top style="double"/>
      <bottom style="thick"/>
    </border>
    <border>
      <left>
        <color indexed="63"/>
      </left>
      <right style="thick"/>
      <top style="double"/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right" vertical="center"/>
    </xf>
    <xf numFmtId="2" fontId="11" fillId="0" borderId="13" xfId="0" applyNumberFormat="1" applyFont="1" applyBorder="1" applyAlignment="1">
      <alignment horizontal="right" vertical="center"/>
    </xf>
    <xf numFmtId="2" fontId="15" fillId="0" borderId="13" xfId="0" applyNumberFormat="1" applyFont="1" applyBorder="1" applyAlignment="1">
      <alignment horizontal="right" vertical="center"/>
    </xf>
    <xf numFmtId="2" fontId="15" fillId="0" borderId="14" xfId="0" applyNumberFormat="1" applyFont="1" applyFill="1" applyBorder="1" applyAlignment="1">
      <alignment horizontal="right" vertical="center"/>
    </xf>
    <xf numFmtId="189" fontId="15" fillId="33" borderId="15" xfId="0" applyNumberFormat="1" applyFont="1" applyFill="1" applyBorder="1" applyAlignment="1">
      <alignment horizontal="right" vertical="center"/>
    </xf>
    <xf numFmtId="190" fontId="15" fillId="0" borderId="15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11" fillId="34" borderId="17" xfId="0" applyFont="1" applyFill="1" applyBorder="1" applyAlignment="1">
      <alignment horizontal="center" vertical="center"/>
    </xf>
    <xf numFmtId="183" fontId="14" fillId="33" borderId="18" xfId="0" applyNumberFormat="1" applyFont="1" applyFill="1" applyBorder="1" applyAlignment="1">
      <alignment horizontal="right" vertical="center"/>
    </xf>
    <xf numFmtId="183" fontId="8" fillId="34" borderId="19" xfId="0" applyNumberFormat="1" applyFont="1" applyFill="1" applyBorder="1" applyAlignment="1">
      <alignment horizontal="right" vertical="center"/>
    </xf>
    <xf numFmtId="183" fontId="14" fillId="34" borderId="17" xfId="0" applyNumberFormat="1" applyFont="1" applyFill="1" applyBorder="1" applyAlignment="1">
      <alignment horizontal="right" vertical="center"/>
    </xf>
    <xf numFmtId="189" fontId="14" fillId="33" borderId="20" xfId="0" applyNumberFormat="1" applyFont="1" applyFill="1" applyBorder="1" applyAlignment="1">
      <alignment vertical="center"/>
    </xf>
    <xf numFmtId="190" fontId="14" fillId="34" borderId="20" xfId="0" applyNumberFormat="1" applyFont="1" applyFill="1" applyBorder="1" applyAlignment="1">
      <alignment vertical="center"/>
    </xf>
    <xf numFmtId="0" fontId="12" fillId="34" borderId="17" xfId="0" applyFont="1" applyFill="1" applyBorder="1" applyAlignment="1">
      <alignment horizontal="center" vertical="center"/>
    </xf>
    <xf numFmtId="194" fontId="12" fillId="0" borderId="13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1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202" fontId="21" fillId="0" borderId="28" xfId="0" applyNumberFormat="1" applyFont="1" applyFill="1" applyBorder="1" applyAlignment="1">
      <alignment horizontal="center" vertical="center"/>
    </xf>
    <xf numFmtId="0" fontId="22" fillId="0" borderId="29" xfId="0" applyFont="1" applyBorder="1" applyAlignment="1">
      <alignment/>
    </xf>
    <xf numFmtId="0" fontId="22" fillId="0" borderId="30" xfId="0" applyFont="1" applyBorder="1" applyAlignment="1">
      <alignment/>
    </xf>
    <xf numFmtId="2" fontId="22" fillId="0" borderId="31" xfId="0" applyNumberFormat="1" applyFont="1" applyBorder="1" applyAlignment="1">
      <alignment/>
    </xf>
    <xf numFmtId="10" fontId="22" fillId="0" borderId="32" xfId="0" applyNumberFormat="1" applyFont="1" applyFill="1" applyBorder="1" applyAlignment="1">
      <alignment/>
    </xf>
    <xf numFmtId="10" fontId="22" fillId="0" borderId="33" xfId="0" applyNumberFormat="1" applyFont="1" applyFill="1" applyBorder="1" applyAlignment="1">
      <alignment/>
    </xf>
    <xf numFmtId="16" fontId="25" fillId="0" borderId="34" xfId="0" applyNumberFormat="1" applyFont="1" applyFill="1" applyBorder="1" applyAlignment="1">
      <alignment/>
    </xf>
    <xf numFmtId="0" fontId="25" fillId="0" borderId="35" xfId="0" applyFont="1" applyFill="1" applyBorder="1" applyAlignment="1">
      <alignment/>
    </xf>
    <xf numFmtId="2" fontId="25" fillId="0" borderId="36" xfId="0" applyNumberFormat="1" applyFont="1" applyBorder="1" applyAlignment="1">
      <alignment horizontal="right"/>
    </xf>
    <xf numFmtId="10" fontId="25" fillId="0" borderId="37" xfId="0" applyNumberFormat="1" applyFont="1" applyFill="1" applyBorder="1" applyAlignment="1">
      <alignment horizontal="right"/>
    </xf>
    <xf numFmtId="183" fontId="25" fillId="0" borderId="38" xfId="0" applyNumberFormat="1" applyFont="1" applyFill="1" applyBorder="1" applyAlignment="1">
      <alignment horizontal="right" vertical="center"/>
    </xf>
    <xf numFmtId="0" fontId="25" fillId="0" borderId="34" xfId="0" applyFont="1" applyFill="1" applyBorder="1" applyAlignment="1">
      <alignment/>
    </xf>
    <xf numFmtId="2" fontId="25" fillId="0" borderId="36" xfId="0" applyNumberFormat="1" applyFont="1" applyBorder="1" applyAlignment="1">
      <alignment/>
    </xf>
    <xf numFmtId="10" fontId="25" fillId="0" borderId="37" xfId="0" applyNumberFormat="1" applyFont="1" applyFill="1" applyBorder="1" applyAlignment="1">
      <alignment/>
    </xf>
    <xf numFmtId="0" fontId="25" fillId="0" borderId="39" xfId="0" applyFont="1" applyFill="1" applyBorder="1" applyAlignment="1">
      <alignment/>
    </xf>
    <xf numFmtId="0" fontId="25" fillId="0" borderId="40" xfId="0" applyFont="1" applyFill="1" applyBorder="1" applyAlignment="1">
      <alignment/>
    </xf>
    <xf numFmtId="0" fontId="25" fillId="0" borderId="41" xfId="0" applyFont="1" applyFill="1" applyBorder="1" applyAlignment="1">
      <alignment/>
    </xf>
    <xf numFmtId="2" fontId="25" fillId="0" borderId="42" xfId="0" applyNumberFormat="1" applyFont="1" applyBorder="1" applyAlignment="1">
      <alignment horizontal="right"/>
    </xf>
    <xf numFmtId="10" fontId="25" fillId="0" borderId="43" xfId="0" applyNumberFormat="1" applyFont="1" applyFill="1" applyBorder="1" applyAlignment="1">
      <alignment horizontal="right"/>
    </xf>
    <xf numFmtId="0" fontId="22" fillId="0" borderId="29" xfId="0" applyFont="1" applyFill="1" applyBorder="1" applyAlignment="1">
      <alignment/>
    </xf>
    <xf numFmtId="0" fontId="22" fillId="0" borderId="30" xfId="0" applyFont="1" applyFill="1" applyBorder="1" applyAlignment="1">
      <alignment/>
    </xf>
    <xf numFmtId="10" fontId="22" fillId="0" borderId="44" xfId="0" applyNumberFormat="1" applyFont="1" applyFill="1" applyBorder="1" applyAlignment="1">
      <alignment/>
    </xf>
    <xf numFmtId="0" fontId="25" fillId="0" borderId="34" xfId="0" applyFont="1" applyFill="1" applyBorder="1" applyAlignment="1">
      <alignment horizontal="left"/>
    </xf>
    <xf numFmtId="2" fontId="25" fillId="0" borderId="42" xfId="0" applyNumberFormat="1" applyFont="1" applyBorder="1" applyAlignment="1">
      <alignment/>
    </xf>
    <xf numFmtId="10" fontId="25" fillId="0" borderId="43" xfId="0" applyNumberFormat="1" applyFont="1" applyFill="1" applyBorder="1" applyAlignment="1">
      <alignment/>
    </xf>
    <xf numFmtId="183" fontId="25" fillId="0" borderId="45" xfId="0" applyNumberFormat="1" applyFont="1" applyFill="1" applyBorder="1" applyAlignment="1">
      <alignment horizontal="right" vertical="center"/>
    </xf>
    <xf numFmtId="183" fontId="25" fillId="0" borderId="46" xfId="0" applyNumberFormat="1" applyFont="1" applyFill="1" applyBorder="1" applyAlignment="1">
      <alignment horizontal="right" vertical="center"/>
    </xf>
    <xf numFmtId="0" fontId="22" fillId="0" borderId="47" xfId="0" applyFont="1" applyFill="1" applyBorder="1" applyAlignment="1">
      <alignment/>
    </xf>
    <xf numFmtId="0" fontId="22" fillId="0" borderId="48" xfId="0" applyFont="1" applyFill="1" applyBorder="1" applyAlignment="1">
      <alignment/>
    </xf>
    <xf numFmtId="2" fontId="22" fillId="0" borderId="49" xfId="0" applyNumberFormat="1" applyFont="1" applyBorder="1" applyAlignment="1">
      <alignment/>
    </xf>
    <xf numFmtId="183" fontId="25" fillId="0" borderId="50" xfId="0" applyNumberFormat="1" applyFont="1" applyFill="1" applyBorder="1" applyAlignment="1">
      <alignment horizontal="right" vertical="center"/>
    </xf>
    <xf numFmtId="0" fontId="22" fillId="0" borderId="40" xfId="0" applyFont="1" applyFill="1" applyBorder="1" applyAlignment="1">
      <alignment horizontal="left"/>
    </xf>
    <xf numFmtId="0" fontId="22" fillId="0" borderId="51" xfId="0" applyFont="1" applyFill="1" applyBorder="1" applyAlignment="1">
      <alignment/>
    </xf>
    <xf numFmtId="2" fontId="22" fillId="0" borderId="42" xfId="0" applyNumberFormat="1" applyFont="1" applyBorder="1" applyAlignment="1">
      <alignment/>
    </xf>
    <xf numFmtId="10" fontId="22" fillId="0" borderId="43" xfId="0" applyNumberFormat="1" applyFont="1" applyFill="1" applyBorder="1" applyAlignment="1">
      <alignment/>
    </xf>
    <xf numFmtId="183" fontId="25" fillId="0" borderId="52" xfId="0" applyNumberFormat="1" applyFont="1" applyFill="1" applyBorder="1" applyAlignment="1">
      <alignment horizontal="right" vertical="center"/>
    </xf>
    <xf numFmtId="0" fontId="25" fillId="34" borderId="53" xfId="0" applyFont="1" applyFill="1" applyBorder="1" applyAlignment="1">
      <alignment/>
    </xf>
    <xf numFmtId="0" fontId="22" fillId="34" borderId="54" xfId="0" applyFont="1" applyFill="1" applyBorder="1" applyAlignment="1">
      <alignment/>
    </xf>
    <xf numFmtId="2" fontId="22" fillId="34" borderId="55" xfId="0" applyNumberFormat="1" applyFont="1" applyFill="1" applyBorder="1" applyAlignment="1">
      <alignment/>
    </xf>
    <xf numFmtId="10" fontId="22" fillId="34" borderId="56" xfId="0" applyNumberFormat="1" applyFont="1" applyFill="1" applyBorder="1" applyAlignment="1">
      <alignment/>
    </xf>
    <xf numFmtId="183" fontId="22" fillId="34" borderId="57" xfId="0" applyNumberFormat="1" applyFont="1" applyFill="1" applyBorder="1" applyAlignment="1">
      <alignment/>
    </xf>
    <xf numFmtId="0" fontId="24" fillId="0" borderId="0" xfId="0" applyFont="1" applyFill="1" applyBorder="1" applyAlignment="1">
      <alignment vertical="center" wrapText="1"/>
    </xf>
    <xf numFmtId="0" fontId="26" fillId="0" borderId="0" xfId="0" applyFont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 vertical="top"/>
    </xf>
    <xf numFmtId="0" fontId="11" fillId="0" borderId="11" xfId="0" applyFont="1" applyBorder="1" applyAlignment="1">
      <alignment horizontal="center" vertical="center"/>
    </xf>
    <xf numFmtId="194" fontId="12" fillId="0" borderId="11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vertical="center" wrapText="1"/>
    </xf>
    <xf numFmtId="2" fontId="12" fillId="0" borderId="11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right" vertical="center"/>
    </xf>
    <xf numFmtId="2" fontId="15" fillId="33" borderId="11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center"/>
    </xf>
    <xf numFmtId="182" fontId="12" fillId="0" borderId="11" xfId="0" applyNumberFormat="1" applyFont="1" applyBorder="1" applyAlignment="1">
      <alignment horizontal="right" vertical="center"/>
    </xf>
    <xf numFmtId="194" fontId="12" fillId="35" borderId="11" xfId="0" applyNumberFormat="1" applyFont="1" applyFill="1" applyBorder="1" applyAlignment="1">
      <alignment horizontal="right" vertical="center"/>
    </xf>
    <xf numFmtId="2" fontId="12" fillId="35" borderId="11" xfId="0" applyNumberFormat="1" applyFont="1" applyFill="1" applyBorder="1" applyAlignment="1">
      <alignment horizontal="center" vertical="center"/>
    </xf>
    <xf numFmtId="0" fontId="12" fillId="34" borderId="59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right" vertical="center"/>
    </xf>
    <xf numFmtId="194" fontId="12" fillId="0" borderId="11" xfId="0" applyNumberFormat="1" applyFont="1" applyFill="1" applyBorder="1" applyAlignment="1">
      <alignment horizontal="right" vertical="center"/>
    </xf>
    <xf numFmtId="2" fontId="12" fillId="0" borderId="11" xfId="0" applyNumberFormat="1" applyFont="1" applyFill="1" applyBorder="1" applyAlignment="1">
      <alignment horizontal="center" vertical="center"/>
    </xf>
    <xf numFmtId="182" fontId="12" fillId="0" borderId="11" xfId="0" applyNumberFormat="1" applyFont="1" applyFill="1" applyBorder="1" applyAlignment="1">
      <alignment horizontal="right" vertical="center"/>
    </xf>
    <xf numFmtId="0" fontId="24" fillId="0" borderId="60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23" fillId="0" borderId="66" xfId="0" applyFont="1" applyFill="1" applyBorder="1" applyAlignment="1">
      <alignment horizontal="center" vertical="center" wrapText="1"/>
    </xf>
    <xf numFmtId="0" fontId="23" fillId="0" borderId="6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7" fillId="33" borderId="6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69" xfId="0" applyFont="1" applyFill="1" applyBorder="1" applyAlignment="1">
      <alignment horizontal="center" vertical="top" wrapText="1"/>
    </xf>
    <xf numFmtId="0" fontId="15" fillId="0" borderId="70" xfId="0" applyFont="1" applyFill="1" applyBorder="1" applyAlignment="1">
      <alignment horizontal="center" vertical="top" wrapText="1"/>
    </xf>
    <xf numFmtId="0" fontId="8" fillId="0" borderId="69" xfId="0" applyFont="1" applyBorder="1" applyAlignment="1">
      <alignment horizontal="center" vertical="top" wrapText="1"/>
    </xf>
    <xf numFmtId="0" fontId="8" fillId="0" borderId="7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5" fillId="0" borderId="72" xfId="0" applyFont="1" applyBorder="1" applyAlignment="1">
      <alignment horizontal="center" vertical="top" wrapText="1"/>
    </xf>
    <xf numFmtId="0" fontId="15" fillId="0" borderId="73" xfId="0" applyFont="1" applyBorder="1" applyAlignment="1">
      <alignment horizontal="center" vertical="top" wrapText="1"/>
    </xf>
    <xf numFmtId="0" fontId="15" fillId="0" borderId="69" xfId="0" applyFont="1" applyBorder="1" applyAlignment="1">
      <alignment horizontal="center" vertical="top" wrapText="1"/>
    </xf>
    <xf numFmtId="0" fontId="15" fillId="0" borderId="70" xfId="0" applyFont="1" applyBorder="1" applyAlignment="1">
      <alignment horizontal="center" vertical="top" wrapText="1"/>
    </xf>
    <xf numFmtId="0" fontId="8" fillId="0" borderId="74" xfId="0" applyFont="1" applyBorder="1" applyAlignment="1">
      <alignment horizontal="center" vertical="top" wrapText="1"/>
    </xf>
    <xf numFmtId="0" fontId="8" fillId="0" borderId="75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vertical="center"/>
    </xf>
    <xf numFmtId="183" fontId="14" fillId="0" borderId="11" xfId="0" applyNumberFormat="1" applyFont="1" applyFill="1" applyBorder="1" applyAlignment="1">
      <alignment horizontal="right" vertical="center"/>
    </xf>
    <xf numFmtId="183" fontId="10" fillId="0" borderId="11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right"/>
    </xf>
    <xf numFmtId="0" fontId="12" fillId="0" borderId="76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4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8"/>
          <c:order val="7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30451452"/>
        <c:axId val="5627613"/>
      </c:bar3DChart>
      <c:catAx>
        <c:axId val="30451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27613"/>
        <c:crosses val="autoZero"/>
        <c:auto val="0"/>
        <c:lblOffset val="100"/>
        <c:tickLblSkip val="1"/>
        <c:noMultiLvlLbl val="0"/>
      </c:catAx>
      <c:valAx>
        <c:axId val="5627613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514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[1]sklad!#REF!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'[1]sklad'!#REF!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[1]sklad!#REF!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'[1]sklad'!#REF!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[1]sklad!#REF!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'[1]sklad'!#REF!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[1]sklad!#REF!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'[1]sklad'!#REF!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[1]sklad!#REF!</c:v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'[1]sklad'!#REF!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v>[1]sklad!#REF!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'[1]sklad'!#REF!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v>[1]sklad!#REF!</c:v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'[1]sklad'!#REF!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v>[1]sklad!#REF!</c:v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'[1]sklad'!#REF!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v>[1]sklad!#REF!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'[1]sklad'!#REF!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v>[1]sklad!#REF!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'[1]sklad'!#REF!</c:f>
              <c:numCache>
                <c:ptCount val="1"/>
                <c:pt idx="0">
                  <c:v>1</c:v>
                </c:pt>
              </c:numCache>
            </c:numRef>
          </c:val>
        </c:ser>
        <c:axId val="50648518"/>
        <c:axId val="53183479"/>
      </c:barChart>
      <c:catAx>
        <c:axId val="50648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83479"/>
        <c:crosses val="autoZero"/>
        <c:auto val="1"/>
        <c:lblOffset val="100"/>
        <c:tickLblSkip val="1"/>
        <c:noMultiLvlLbl val="0"/>
      </c:catAx>
      <c:valAx>
        <c:axId val="53183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48518"/>
        <c:crossesAt val="1"/>
        <c:crossBetween val="between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15</xdr:row>
      <xdr:rowOff>0</xdr:rowOff>
    </xdr:from>
    <xdr:to>
      <xdr:col>3</xdr:col>
      <xdr:colOff>0</xdr:colOff>
      <xdr:row>15</xdr:row>
      <xdr:rowOff>0</xdr:rowOff>
    </xdr:to>
    <xdr:graphicFrame>
      <xdr:nvGraphicFramePr>
        <xdr:cNvPr id="1" name="Диаграма 3"/>
        <xdr:cNvGraphicFramePr/>
      </xdr:nvGraphicFramePr>
      <xdr:xfrm>
        <a:off x="266700" y="2914650"/>
        <a:ext cx="3209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15</xdr:row>
      <xdr:rowOff>0</xdr:rowOff>
    </xdr:from>
    <xdr:to>
      <xdr:col>4</xdr:col>
      <xdr:colOff>609600</xdr:colOff>
      <xdr:row>15</xdr:row>
      <xdr:rowOff>0</xdr:rowOff>
    </xdr:to>
    <xdr:graphicFrame>
      <xdr:nvGraphicFramePr>
        <xdr:cNvPr id="2" name="Диаграма 4"/>
        <xdr:cNvGraphicFramePr/>
      </xdr:nvGraphicFramePr>
      <xdr:xfrm>
        <a:off x="514350" y="2914650"/>
        <a:ext cx="4181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Stefan\Documents\zakl_2013\ax-1119_2012-avramov-1zakl-2013\ax-delo-1119_2012-avramov-1_zakl-2013-XI&#1030;_as-Plovdiv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lad"/>
    </sheetNames>
  </externalBook>
</externalLink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1" sqref="A1:F41"/>
    </sheetView>
  </sheetViews>
  <sheetFormatPr defaultColWidth="9.140625" defaultRowHeight="12.75"/>
  <cols>
    <col min="1" max="1" width="6.00390625" style="0" customWidth="1"/>
    <col min="2" max="2" width="36.140625" style="0" customWidth="1"/>
    <col min="3" max="3" width="10.00390625" style="0" customWidth="1"/>
    <col min="6" max="6" width="12.421875" style="0" customWidth="1"/>
  </cols>
  <sheetData>
    <row r="1" spans="1:6" ht="18">
      <c r="A1" s="115"/>
      <c r="B1" s="115"/>
      <c r="C1" s="115"/>
      <c r="D1" s="115"/>
      <c r="E1" s="115"/>
      <c r="F1" s="23"/>
    </row>
    <row r="2" spans="1:6" ht="12.75">
      <c r="A2" s="116"/>
      <c r="B2" s="116"/>
      <c r="C2" s="116"/>
      <c r="D2" s="116"/>
      <c r="E2" s="116"/>
      <c r="F2" s="24"/>
    </row>
    <row r="3" spans="1:6" ht="13.5" thickBot="1">
      <c r="A3" s="117"/>
      <c r="B3" s="117"/>
      <c r="C3" s="117"/>
      <c r="D3" s="117"/>
      <c r="E3" s="117"/>
      <c r="F3" s="25"/>
    </row>
    <row r="4" spans="1:6" ht="15">
      <c r="A4" s="26"/>
      <c r="B4" s="26"/>
      <c r="C4" s="26"/>
      <c r="D4" s="26"/>
      <c r="E4" s="26"/>
      <c r="F4" s="26"/>
    </row>
    <row r="5" spans="1:6" ht="12.75">
      <c r="A5" s="118"/>
      <c r="B5" s="118"/>
      <c r="C5" s="118"/>
      <c r="D5" s="118"/>
      <c r="E5" s="118"/>
      <c r="F5" s="118"/>
    </row>
    <row r="6" spans="1:6" ht="20.25" customHeight="1" thickBot="1">
      <c r="A6" s="106"/>
      <c r="B6" s="106"/>
      <c r="C6" s="106"/>
      <c r="D6" s="106"/>
      <c r="E6" s="106"/>
      <c r="F6" s="106"/>
    </row>
    <row r="7" spans="1:6" ht="29.25" customHeight="1" thickBot="1" thickTop="1">
      <c r="A7" s="107"/>
      <c r="B7" s="110"/>
      <c r="C7" s="27"/>
      <c r="D7" s="113"/>
      <c r="E7" s="114"/>
      <c r="F7" s="79"/>
    </row>
    <row r="8" spans="1:6" ht="12.75">
      <c r="A8" s="108"/>
      <c r="B8" s="111"/>
      <c r="C8" s="29"/>
      <c r="D8" s="104"/>
      <c r="E8" s="30"/>
      <c r="F8" s="31"/>
    </row>
    <row r="9" spans="1:6" ht="13.5" thickBot="1">
      <c r="A9" s="109"/>
      <c r="B9" s="112"/>
      <c r="C9" s="32"/>
      <c r="D9" s="105"/>
      <c r="E9" s="34"/>
      <c r="F9" s="34"/>
    </row>
    <row r="10" spans="1:6" ht="14.25" thickBot="1" thickTop="1">
      <c r="A10" s="28"/>
      <c r="B10" s="35"/>
      <c r="C10" s="32"/>
      <c r="D10" s="33"/>
      <c r="E10" s="36"/>
      <c r="F10" s="36"/>
    </row>
    <row r="11" spans="1:6" ht="13.5" thickTop="1">
      <c r="A11" s="37"/>
      <c r="B11" s="38"/>
      <c r="C11" s="39"/>
      <c r="D11" s="40"/>
      <c r="E11" s="41"/>
      <c r="F11" s="41"/>
    </row>
    <row r="12" spans="1:6" ht="13.5">
      <c r="A12" s="42"/>
      <c r="B12" s="43"/>
      <c r="C12" s="44"/>
      <c r="D12" s="45"/>
      <c r="E12" s="46"/>
      <c r="F12" s="46"/>
    </row>
    <row r="13" spans="1:6" ht="13.5">
      <c r="A13" s="47"/>
      <c r="B13" s="43"/>
      <c r="C13" s="44"/>
      <c r="D13" s="45"/>
      <c r="E13" s="46"/>
      <c r="F13" s="46"/>
    </row>
    <row r="14" spans="1:6" ht="13.5">
      <c r="A14" s="42"/>
      <c r="B14" s="43"/>
      <c r="C14" s="44"/>
      <c r="D14" s="45"/>
      <c r="E14" s="46"/>
      <c r="F14" s="46"/>
    </row>
    <row r="15" spans="1:6" ht="13.5">
      <c r="A15" s="47"/>
      <c r="B15" s="43"/>
      <c r="C15" s="48"/>
      <c r="D15" s="49"/>
      <c r="E15" s="46"/>
      <c r="F15" s="46"/>
    </row>
    <row r="16" spans="1:6" ht="13.5">
      <c r="A16" s="47"/>
      <c r="B16" s="43"/>
      <c r="C16" s="48"/>
      <c r="D16" s="49"/>
      <c r="E16" s="46"/>
      <c r="F16" s="46"/>
    </row>
    <row r="17" spans="1:6" ht="13.5">
      <c r="A17" s="47"/>
      <c r="B17" s="50"/>
      <c r="C17" s="44"/>
      <c r="D17" s="45"/>
      <c r="E17" s="46"/>
      <c r="F17" s="46"/>
    </row>
    <row r="18" spans="1:6" ht="14.25" thickBot="1">
      <c r="A18" s="51"/>
      <c r="B18" s="52"/>
      <c r="C18" s="53"/>
      <c r="D18" s="54"/>
      <c r="E18" s="46"/>
      <c r="F18" s="46"/>
    </row>
    <row r="19" spans="1:6" ht="13.5" thickTop="1">
      <c r="A19" s="55"/>
      <c r="B19" s="56"/>
      <c r="C19" s="39"/>
      <c r="D19" s="40"/>
      <c r="E19" s="57"/>
      <c r="F19" s="57"/>
    </row>
    <row r="20" spans="1:6" ht="13.5">
      <c r="A20" s="58"/>
      <c r="B20" s="43"/>
      <c r="C20" s="48"/>
      <c r="D20" s="49"/>
      <c r="E20" s="46"/>
      <c r="F20" s="46"/>
    </row>
    <row r="21" spans="1:6" ht="14.25" thickBot="1">
      <c r="A21" s="51"/>
      <c r="B21" s="52"/>
      <c r="C21" s="59"/>
      <c r="D21" s="60"/>
      <c r="E21" s="46"/>
      <c r="F21" s="46"/>
    </row>
    <row r="22" spans="1:6" ht="13.5" thickTop="1">
      <c r="A22" s="55"/>
      <c r="B22" s="56"/>
      <c r="C22" s="39"/>
      <c r="D22" s="40"/>
      <c r="E22" s="41"/>
      <c r="F22" s="41"/>
    </row>
    <row r="23" spans="1:6" ht="13.5">
      <c r="A23" s="47"/>
      <c r="B23" s="43"/>
      <c r="C23" s="48"/>
      <c r="D23" s="49"/>
      <c r="E23" s="46"/>
      <c r="F23" s="46"/>
    </row>
    <row r="24" spans="1:6" ht="13.5">
      <c r="A24" s="47"/>
      <c r="B24" s="43"/>
      <c r="C24" s="48"/>
      <c r="D24" s="49"/>
      <c r="E24" s="46"/>
      <c r="F24" s="46"/>
    </row>
    <row r="25" spans="1:6" ht="13.5">
      <c r="A25" s="47"/>
      <c r="B25" s="43"/>
      <c r="C25" s="48"/>
      <c r="D25" s="49"/>
      <c r="E25" s="46"/>
      <c r="F25" s="46"/>
    </row>
    <row r="26" spans="1:6" ht="13.5">
      <c r="A26" s="47"/>
      <c r="B26" s="43"/>
      <c r="C26" s="48"/>
      <c r="D26" s="49"/>
      <c r="E26" s="46"/>
      <c r="F26" s="46"/>
    </row>
    <row r="27" spans="1:6" ht="13.5">
      <c r="A27" s="47"/>
      <c r="B27" s="43"/>
      <c r="C27" s="48"/>
      <c r="D27" s="49"/>
      <c r="E27" s="46"/>
      <c r="F27" s="46"/>
    </row>
    <row r="28" spans="1:6" ht="14.25" thickBot="1">
      <c r="A28" s="51"/>
      <c r="B28" s="52"/>
      <c r="C28" s="59"/>
      <c r="D28" s="60"/>
      <c r="E28" s="61"/>
      <c r="F28" s="46"/>
    </row>
    <row r="29" spans="1:6" ht="13.5" thickTop="1">
      <c r="A29" s="55"/>
      <c r="B29" s="56"/>
      <c r="C29" s="39"/>
      <c r="D29" s="40"/>
      <c r="E29" s="62"/>
      <c r="F29" s="57"/>
    </row>
    <row r="30" spans="1:6" ht="13.5">
      <c r="A30" s="47"/>
      <c r="B30" s="43"/>
      <c r="C30" s="48"/>
      <c r="D30" s="49"/>
      <c r="E30" s="46"/>
      <c r="F30" s="46"/>
    </row>
    <row r="31" spans="1:6" ht="13.5">
      <c r="A31" s="47"/>
      <c r="B31" s="43"/>
      <c r="C31" s="48"/>
      <c r="D31" s="49"/>
      <c r="E31" s="46"/>
      <c r="F31" s="46"/>
    </row>
    <row r="32" spans="1:6" ht="13.5">
      <c r="A32" s="47"/>
      <c r="B32" s="43"/>
      <c r="C32" s="48"/>
      <c r="D32" s="49"/>
      <c r="E32" s="46"/>
      <c r="F32" s="46"/>
    </row>
    <row r="33" spans="1:6" ht="13.5">
      <c r="A33" s="47"/>
      <c r="B33" s="43"/>
      <c r="C33" s="48"/>
      <c r="D33" s="49"/>
      <c r="E33" s="46"/>
      <c r="F33" s="46"/>
    </row>
    <row r="34" spans="1:6" ht="13.5">
      <c r="A34" s="47"/>
      <c r="B34" s="43"/>
      <c r="C34" s="48"/>
      <c r="D34" s="49"/>
      <c r="E34" s="46"/>
      <c r="F34" s="46"/>
    </row>
    <row r="35" spans="1:6" ht="13.5">
      <c r="A35" s="47"/>
      <c r="B35" s="43"/>
      <c r="C35" s="48"/>
      <c r="D35" s="49"/>
      <c r="E35" s="46"/>
      <c r="F35" s="46"/>
    </row>
    <row r="36" spans="1:6" ht="13.5">
      <c r="A36" s="47"/>
      <c r="B36" s="43"/>
      <c r="C36" s="48"/>
      <c r="D36" s="49"/>
      <c r="E36" s="46"/>
      <c r="F36" s="46"/>
    </row>
    <row r="37" spans="1:6" ht="13.5">
      <c r="A37" s="47"/>
      <c r="B37" s="43"/>
      <c r="C37" s="48"/>
      <c r="D37" s="49"/>
      <c r="E37" s="46"/>
      <c r="F37" s="46"/>
    </row>
    <row r="38" spans="1:6" ht="14.25" thickBot="1">
      <c r="A38" s="51"/>
      <c r="B38" s="52"/>
      <c r="C38" s="59"/>
      <c r="D38" s="60"/>
      <c r="E38" s="61"/>
      <c r="F38" s="61"/>
    </row>
    <row r="39" spans="1:6" ht="13.5" thickTop="1">
      <c r="A39" s="63"/>
      <c r="B39" s="64"/>
      <c r="C39" s="65"/>
      <c r="D39" s="40"/>
      <c r="E39" s="62"/>
      <c r="F39" s="66"/>
    </row>
    <row r="40" spans="1:6" ht="13.5" thickBot="1">
      <c r="A40" s="67"/>
      <c r="B40" s="68"/>
      <c r="C40" s="69"/>
      <c r="D40" s="70"/>
      <c r="E40" s="71"/>
      <c r="F40" s="71"/>
    </row>
    <row r="41" spans="1:6" ht="15" thickBot="1" thickTop="1">
      <c r="A41" s="72"/>
      <c r="B41" s="73"/>
      <c r="C41" s="74"/>
      <c r="D41" s="75"/>
      <c r="E41" s="76"/>
      <c r="F41" s="76"/>
    </row>
    <row r="42" spans="1:6" ht="15.75" thickTop="1">
      <c r="A42" s="26"/>
      <c r="B42" s="77" t="s">
        <v>23</v>
      </c>
      <c r="C42" s="26"/>
      <c r="D42" s="26"/>
      <c r="E42" s="26"/>
      <c r="F42" s="78"/>
    </row>
  </sheetData>
  <sheetProtection/>
  <mergeCells count="9">
    <mergeCell ref="D8:D9"/>
    <mergeCell ref="A6:F6"/>
    <mergeCell ref="A7:A9"/>
    <mergeCell ref="B7:B9"/>
    <mergeCell ref="D7:E7"/>
    <mergeCell ref="A1:E1"/>
    <mergeCell ref="A2:E2"/>
    <mergeCell ref="A3:E3"/>
    <mergeCell ref="A5:F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1"/>
  <sheetViews>
    <sheetView showGridLines="0" tabSelected="1" view="pageBreakPreview" zoomScaleSheetLayoutView="100" zoomScalePageLayoutView="0" workbookViewId="0" topLeftCell="A138">
      <selection activeCell="J154" sqref="J154"/>
    </sheetView>
  </sheetViews>
  <sheetFormatPr defaultColWidth="9.140625" defaultRowHeight="12.75"/>
  <cols>
    <col min="1" max="1" width="3.57421875" style="1" customWidth="1"/>
    <col min="2" max="2" width="6.57421875" style="1" hidden="1" customWidth="1"/>
    <col min="3" max="3" width="47.421875" style="1" customWidth="1"/>
    <col min="4" max="4" width="4.28125" style="1" customWidth="1"/>
    <col min="5" max="5" width="6.00390625" style="1" hidden="1" customWidth="1"/>
    <col min="6" max="6" width="5.140625" style="1" hidden="1" customWidth="1"/>
    <col min="7" max="8" width="5.8515625" style="1" hidden="1" customWidth="1"/>
    <col min="9" max="9" width="6.00390625" style="1" hidden="1" customWidth="1"/>
    <col min="10" max="10" width="7.140625" style="1" customWidth="1"/>
    <col min="11" max="11" width="21.28125" style="1" customWidth="1"/>
    <col min="12" max="12" width="12.7109375" style="1" customWidth="1"/>
    <col min="13" max="14" width="6.57421875" style="1" hidden="1" customWidth="1"/>
    <col min="15" max="15" width="13.57421875" style="1" hidden="1" customWidth="1"/>
    <col min="16" max="16" width="8.8515625" style="1" hidden="1" customWidth="1"/>
    <col min="17" max="17" width="10.421875" style="1" hidden="1" customWidth="1"/>
    <col min="18" max="18" width="6.57421875" style="1" hidden="1" customWidth="1"/>
    <col min="19" max="19" width="2.57421875" style="1" hidden="1" customWidth="1"/>
    <col min="20" max="20" width="3.7109375" style="1" hidden="1" customWidth="1"/>
    <col min="21" max="21" width="1.421875" style="1" hidden="1" customWidth="1"/>
    <col min="22" max="16384" width="9.140625" style="1" customWidth="1"/>
  </cols>
  <sheetData>
    <row r="1" spans="1:12" s="14" customFormat="1" ht="120.75" customHeight="1">
      <c r="A1" s="119" t="s">
        <v>167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s="81" customFormat="1" ht="19.5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21" ht="11.25" customHeight="1" thickBot="1">
      <c r="A3" s="132" t="s">
        <v>0</v>
      </c>
      <c r="B3" s="132" t="s">
        <v>25</v>
      </c>
      <c r="C3" s="134" t="s">
        <v>27</v>
      </c>
      <c r="D3" s="124" t="s">
        <v>1</v>
      </c>
      <c r="E3" s="89" t="s">
        <v>10</v>
      </c>
      <c r="F3" s="89" t="s">
        <v>12</v>
      </c>
      <c r="G3" s="89" t="s">
        <v>13</v>
      </c>
      <c r="H3" s="89" t="s">
        <v>14</v>
      </c>
      <c r="I3" s="89" t="s">
        <v>15</v>
      </c>
      <c r="J3" s="124" t="s">
        <v>5</v>
      </c>
      <c r="K3" s="90"/>
      <c r="L3" s="131" t="s">
        <v>171</v>
      </c>
      <c r="M3" s="129" t="s">
        <v>6</v>
      </c>
      <c r="N3" s="122" t="s">
        <v>7</v>
      </c>
      <c r="O3" s="127" t="s">
        <v>8</v>
      </c>
      <c r="P3" s="125" t="s">
        <v>19</v>
      </c>
      <c r="Q3" s="126"/>
      <c r="R3" s="122" t="s">
        <v>22</v>
      </c>
      <c r="S3" s="120" t="s">
        <v>9</v>
      </c>
      <c r="T3" s="122" t="s">
        <v>21</v>
      </c>
      <c r="U3" s="120" t="s">
        <v>20</v>
      </c>
    </row>
    <row r="4" spans="1:21" ht="33.75" customHeight="1" thickBot="1">
      <c r="A4" s="132"/>
      <c r="B4" s="132"/>
      <c r="C4" s="134"/>
      <c r="D4" s="124"/>
      <c r="E4" s="88" t="s">
        <v>11</v>
      </c>
      <c r="F4" s="88" t="s">
        <v>11</v>
      </c>
      <c r="G4" s="88" t="s">
        <v>11</v>
      </c>
      <c r="H4" s="89"/>
      <c r="I4" s="89" t="s">
        <v>16</v>
      </c>
      <c r="J4" s="124"/>
      <c r="K4" s="88" t="s">
        <v>4</v>
      </c>
      <c r="L4" s="131"/>
      <c r="M4" s="130"/>
      <c r="N4" s="123"/>
      <c r="O4" s="128"/>
      <c r="P4" s="2" t="s">
        <v>17</v>
      </c>
      <c r="Q4" s="2" t="s">
        <v>18</v>
      </c>
      <c r="R4" s="123"/>
      <c r="S4" s="121"/>
      <c r="T4" s="123"/>
      <c r="U4" s="121"/>
    </row>
    <row r="5" spans="1:21" ht="17.25" customHeight="1">
      <c r="A5" s="88"/>
      <c r="B5" s="88"/>
      <c r="C5" s="91" t="s">
        <v>169</v>
      </c>
      <c r="D5" s="89"/>
      <c r="E5" s="89"/>
      <c r="F5" s="89"/>
      <c r="G5" s="89"/>
      <c r="H5" s="89"/>
      <c r="I5" s="89"/>
      <c r="J5" s="89"/>
      <c r="K5" s="89"/>
      <c r="L5" s="90"/>
      <c r="M5" s="11"/>
      <c r="N5" s="11"/>
      <c r="O5" s="12"/>
      <c r="P5" s="10"/>
      <c r="Q5" s="10"/>
      <c r="R5" s="11"/>
      <c r="S5" s="13"/>
      <c r="T5" s="11"/>
      <c r="U5" s="13"/>
    </row>
    <row r="6" spans="1:21" ht="16.5" customHeight="1" hidden="1">
      <c r="A6" s="82">
        <f>A5+1</f>
        <v>1</v>
      </c>
      <c r="B6" s="83" t="s">
        <v>26</v>
      </c>
      <c r="C6" s="84" t="s">
        <v>38</v>
      </c>
      <c r="D6" s="3" t="s">
        <v>3</v>
      </c>
      <c r="E6" s="85">
        <v>8</v>
      </c>
      <c r="F6" s="85">
        <v>6.5</v>
      </c>
      <c r="G6" s="85"/>
      <c r="H6" s="85">
        <v>1</v>
      </c>
      <c r="I6" s="85"/>
      <c r="J6" s="86">
        <f aca="true" t="shared" si="0" ref="J6:J11">E6*F6*H6</f>
        <v>52</v>
      </c>
      <c r="K6" s="86">
        <v>4.23</v>
      </c>
      <c r="L6" s="87" t="e">
        <f>J6*#REF!</f>
        <v>#REF!</v>
      </c>
      <c r="M6" s="80">
        <v>1.1</v>
      </c>
      <c r="N6" s="5">
        <v>1.2</v>
      </c>
      <c r="O6" s="7" t="e">
        <f>#REF!*M6*N6</f>
        <v>#REF!</v>
      </c>
      <c r="P6" s="4" t="e">
        <f aca="true" t="shared" si="1" ref="P6:P38">O6-Q6</f>
        <v>#REF!</v>
      </c>
      <c r="Q6" s="6" t="e">
        <f>J6*M6*N6*#REF!</f>
        <v>#REF!</v>
      </c>
      <c r="R6" s="5">
        <v>0.1</v>
      </c>
      <c r="S6" s="8" t="e">
        <f aca="true" t="shared" si="2" ref="S6:S37">L6-L6*R6</f>
        <v>#REF!</v>
      </c>
      <c r="T6" s="22">
        <f>T5</f>
        <v>0</v>
      </c>
      <c r="U6" s="9" t="e">
        <f aca="true" t="shared" si="3" ref="U6:U37">ROUND(L6*T6,-1)</f>
        <v>#REF!</v>
      </c>
    </row>
    <row r="7" spans="1:21" ht="16.5" customHeight="1" hidden="1">
      <c r="A7" s="82">
        <f aca="true" t="shared" si="4" ref="A7:A102">A6+1</f>
        <v>2</v>
      </c>
      <c r="B7" s="83" t="s">
        <v>26</v>
      </c>
      <c r="C7" s="84" t="s">
        <v>38</v>
      </c>
      <c r="D7" s="3" t="s">
        <v>3</v>
      </c>
      <c r="E7" s="85">
        <v>1.1</v>
      </c>
      <c r="F7" s="85">
        <v>1.5</v>
      </c>
      <c r="G7" s="85"/>
      <c r="H7" s="85">
        <v>1</v>
      </c>
      <c r="I7" s="85"/>
      <c r="J7" s="86">
        <f t="shared" si="0"/>
        <v>1.6500000000000001</v>
      </c>
      <c r="K7" s="86">
        <v>4.23</v>
      </c>
      <c r="L7" s="87" t="e">
        <f>J7*#REF!</f>
        <v>#REF!</v>
      </c>
      <c r="M7" s="80">
        <v>1.1</v>
      </c>
      <c r="N7" s="5">
        <v>1.2</v>
      </c>
      <c r="O7" s="7" t="e">
        <f>#REF!*M7*N7</f>
        <v>#REF!</v>
      </c>
      <c r="P7" s="4" t="e">
        <f t="shared" si="1"/>
        <v>#REF!</v>
      </c>
      <c r="Q7" s="6" t="e">
        <f>J7*M7*N7*#REF!</f>
        <v>#REF!</v>
      </c>
      <c r="R7" s="5">
        <v>0.1</v>
      </c>
      <c r="S7" s="8" t="e">
        <f t="shared" si="2"/>
        <v>#REF!</v>
      </c>
      <c r="T7" s="22">
        <f aca="true" t="shared" si="5" ref="T7:T31">T6</f>
        <v>0</v>
      </c>
      <c r="U7" s="9" t="e">
        <f t="shared" si="3"/>
        <v>#REF!</v>
      </c>
    </row>
    <row r="8" spans="1:21" ht="16.5" customHeight="1" hidden="1">
      <c r="A8" s="82">
        <f t="shared" si="4"/>
        <v>3</v>
      </c>
      <c r="B8" s="83" t="s">
        <v>26</v>
      </c>
      <c r="C8" s="84" t="s">
        <v>38</v>
      </c>
      <c r="D8" s="3" t="s">
        <v>3</v>
      </c>
      <c r="E8" s="85">
        <v>13.15</v>
      </c>
      <c r="F8" s="85">
        <v>7.9</v>
      </c>
      <c r="G8" s="85"/>
      <c r="H8" s="85">
        <v>1</v>
      </c>
      <c r="I8" s="85"/>
      <c r="J8" s="86">
        <f t="shared" si="0"/>
        <v>103.885</v>
      </c>
      <c r="K8" s="86">
        <v>4.23</v>
      </c>
      <c r="L8" s="87" t="e">
        <f>J8*#REF!</f>
        <v>#REF!</v>
      </c>
      <c r="M8" s="80">
        <v>1.1</v>
      </c>
      <c r="N8" s="5">
        <v>1.2</v>
      </c>
      <c r="O8" s="7" t="e">
        <f>#REF!*M8*N8</f>
        <v>#REF!</v>
      </c>
      <c r="P8" s="4" t="e">
        <f t="shared" si="1"/>
        <v>#REF!</v>
      </c>
      <c r="Q8" s="6" t="e">
        <f>J8*M8*N8*#REF!</f>
        <v>#REF!</v>
      </c>
      <c r="R8" s="5">
        <v>0.1</v>
      </c>
      <c r="S8" s="8" t="e">
        <f t="shared" si="2"/>
        <v>#REF!</v>
      </c>
      <c r="T8" s="22">
        <f t="shared" si="5"/>
        <v>0</v>
      </c>
      <c r="U8" s="9" t="e">
        <f t="shared" si="3"/>
        <v>#REF!</v>
      </c>
    </row>
    <row r="9" spans="1:21" ht="16.5" customHeight="1" hidden="1">
      <c r="A9" s="82">
        <f t="shared" si="4"/>
        <v>4</v>
      </c>
      <c r="B9" s="83" t="s">
        <v>26</v>
      </c>
      <c r="C9" s="84" t="s">
        <v>38</v>
      </c>
      <c r="D9" s="3" t="s">
        <v>3</v>
      </c>
      <c r="E9" s="85">
        <v>3.5</v>
      </c>
      <c r="F9" s="85">
        <v>2.7</v>
      </c>
      <c r="G9" s="85"/>
      <c r="H9" s="85">
        <v>1</v>
      </c>
      <c r="I9" s="85"/>
      <c r="J9" s="86">
        <f t="shared" si="0"/>
        <v>9.450000000000001</v>
      </c>
      <c r="K9" s="86">
        <v>4.23</v>
      </c>
      <c r="L9" s="87" t="e">
        <f>J9*#REF!</f>
        <v>#REF!</v>
      </c>
      <c r="M9" s="80">
        <v>1.1</v>
      </c>
      <c r="N9" s="5">
        <v>1.2</v>
      </c>
      <c r="O9" s="7" t="e">
        <f>#REF!*M9*N9</f>
        <v>#REF!</v>
      </c>
      <c r="P9" s="4" t="e">
        <f t="shared" si="1"/>
        <v>#REF!</v>
      </c>
      <c r="Q9" s="6" t="e">
        <f>J9*M9*N9*#REF!</f>
        <v>#REF!</v>
      </c>
      <c r="R9" s="5">
        <v>0.1</v>
      </c>
      <c r="S9" s="8" t="e">
        <f t="shared" si="2"/>
        <v>#REF!</v>
      </c>
      <c r="T9" s="22">
        <f t="shared" si="5"/>
        <v>0</v>
      </c>
      <c r="U9" s="9" t="e">
        <f t="shared" si="3"/>
        <v>#REF!</v>
      </c>
    </row>
    <row r="10" spans="1:21" ht="16.5" customHeight="1" hidden="1">
      <c r="A10" s="82">
        <f t="shared" si="4"/>
        <v>5</v>
      </c>
      <c r="B10" s="83" t="s">
        <v>26</v>
      </c>
      <c r="C10" s="84" t="s">
        <v>38</v>
      </c>
      <c r="D10" s="3" t="s">
        <v>3</v>
      </c>
      <c r="E10" s="85">
        <v>5.06</v>
      </c>
      <c r="F10" s="85">
        <v>3</v>
      </c>
      <c r="G10" s="85"/>
      <c r="H10" s="85">
        <v>1</v>
      </c>
      <c r="I10" s="85"/>
      <c r="J10" s="86">
        <f t="shared" si="0"/>
        <v>15.18</v>
      </c>
      <c r="K10" s="86">
        <v>4.23</v>
      </c>
      <c r="L10" s="87" t="e">
        <f>J10*#REF!</f>
        <v>#REF!</v>
      </c>
      <c r="M10" s="80">
        <v>1.1</v>
      </c>
      <c r="N10" s="5">
        <v>1.2</v>
      </c>
      <c r="O10" s="7" t="e">
        <f>#REF!*M10*N10</f>
        <v>#REF!</v>
      </c>
      <c r="P10" s="4" t="e">
        <f t="shared" si="1"/>
        <v>#REF!</v>
      </c>
      <c r="Q10" s="6" t="e">
        <f>J10*M10*N10*#REF!</f>
        <v>#REF!</v>
      </c>
      <c r="R10" s="5">
        <v>0.1</v>
      </c>
      <c r="S10" s="8" t="e">
        <f t="shared" si="2"/>
        <v>#REF!</v>
      </c>
      <c r="T10" s="22">
        <f t="shared" si="5"/>
        <v>0</v>
      </c>
      <c r="U10" s="9" t="e">
        <f t="shared" si="3"/>
        <v>#REF!</v>
      </c>
    </row>
    <row r="11" spans="1:21" ht="16.5" customHeight="1" hidden="1">
      <c r="A11" s="82">
        <f t="shared" si="4"/>
        <v>6</v>
      </c>
      <c r="B11" s="83" t="s">
        <v>26</v>
      </c>
      <c r="C11" s="84" t="s">
        <v>38</v>
      </c>
      <c r="D11" s="3" t="s">
        <v>3</v>
      </c>
      <c r="E11" s="85">
        <v>3.44</v>
      </c>
      <c r="F11" s="85">
        <v>0.3</v>
      </c>
      <c r="G11" s="85"/>
      <c r="H11" s="85">
        <v>1</v>
      </c>
      <c r="I11" s="85"/>
      <c r="J11" s="86">
        <f t="shared" si="0"/>
        <v>1.032</v>
      </c>
      <c r="K11" s="86">
        <v>4.23</v>
      </c>
      <c r="L11" s="87" t="e">
        <f>J11*#REF!</f>
        <v>#REF!</v>
      </c>
      <c r="M11" s="80">
        <v>1.1</v>
      </c>
      <c r="N11" s="5">
        <v>1.2</v>
      </c>
      <c r="O11" s="7" t="e">
        <f>#REF!*M11*N11</f>
        <v>#REF!</v>
      </c>
      <c r="P11" s="4" t="e">
        <f t="shared" si="1"/>
        <v>#REF!</v>
      </c>
      <c r="Q11" s="6" t="e">
        <f>J11*M11*N11*#REF!</f>
        <v>#REF!</v>
      </c>
      <c r="R11" s="5">
        <v>0.1</v>
      </c>
      <c r="S11" s="8" t="e">
        <f t="shared" si="2"/>
        <v>#REF!</v>
      </c>
      <c r="T11" s="22">
        <f t="shared" si="5"/>
        <v>0</v>
      </c>
      <c r="U11" s="9" t="e">
        <f t="shared" si="3"/>
        <v>#REF!</v>
      </c>
    </row>
    <row r="12" spans="1:21" ht="16.5" customHeight="1" hidden="1">
      <c r="A12" s="82">
        <f t="shared" si="4"/>
        <v>7</v>
      </c>
      <c r="B12" s="83" t="s">
        <v>26</v>
      </c>
      <c r="C12" s="84" t="s">
        <v>38</v>
      </c>
      <c r="D12" s="3" t="s">
        <v>3</v>
      </c>
      <c r="E12" s="85">
        <v>7.9</v>
      </c>
      <c r="F12" s="85"/>
      <c r="G12" s="85">
        <v>0.3</v>
      </c>
      <c r="H12" s="85">
        <v>2</v>
      </c>
      <c r="I12" s="85"/>
      <c r="J12" s="86">
        <f aca="true" t="shared" si="6" ref="J12:J31">E12*G12*H12</f>
        <v>4.74</v>
      </c>
      <c r="K12" s="86">
        <v>4.23</v>
      </c>
      <c r="L12" s="87" t="e">
        <f>J12*#REF!</f>
        <v>#REF!</v>
      </c>
      <c r="M12" s="80">
        <v>1.1</v>
      </c>
      <c r="N12" s="5">
        <v>1.2</v>
      </c>
      <c r="O12" s="7" t="e">
        <f>#REF!*M12*N12</f>
        <v>#REF!</v>
      </c>
      <c r="P12" s="4" t="e">
        <f t="shared" si="1"/>
        <v>#REF!</v>
      </c>
      <c r="Q12" s="6" t="e">
        <f>J12*M12*N12*#REF!</f>
        <v>#REF!</v>
      </c>
      <c r="R12" s="5">
        <v>0.1</v>
      </c>
      <c r="S12" s="8" t="e">
        <f t="shared" si="2"/>
        <v>#REF!</v>
      </c>
      <c r="T12" s="22">
        <f t="shared" si="5"/>
        <v>0</v>
      </c>
      <c r="U12" s="9" t="e">
        <f t="shared" si="3"/>
        <v>#REF!</v>
      </c>
    </row>
    <row r="13" spans="1:21" ht="16.5" customHeight="1" hidden="1">
      <c r="A13" s="82">
        <f t="shared" si="4"/>
        <v>8</v>
      </c>
      <c r="B13" s="83" t="s">
        <v>26</v>
      </c>
      <c r="C13" s="84" t="s">
        <v>38</v>
      </c>
      <c r="D13" s="3" t="s">
        <v>3</v>
      </c>
      <c r="E13" s="85">
        <v>6.75</v>
      </c>
      <c r="F13" s="85"/>
      <c r="G13" s="85">
        <v>0.3</v>
      </c>
      <c r="H13" s="85">
        <v>2</v>
      </c>
      <c r="I13" s="85"/>
      <c r="J13" s="86">
        <f t="shared" si="6"/>
        <v>4.05</v>
      </c>
      <c r="K13" s="86">
        <v>4.23</v>
      </c>
      <c r="L13" s="87" t="e">
        <f>J13*#REF!</f>
        <v>#REF!</v>
      </c>
      <c r="M13" s="80">
        <v>1.1</v>
      </c>
      <c r="N13" s="5">
        <v>1.2</v>
      </c>
      <c r="O13" s="7" t="e">
        <f>#REF!*M13*N13</f>
        <v>#REF!</v>
      </c>
      <c r="P13" s="4" t="e">
        <f t="shared" si="1"/>
        <v>#REF!</v>
      </c>
      <c r="Q13" s="6" t="e">
        <f>J13*M13*N13*#REF!</f>
        <v>#REF!</v>
      </c>
      <c r="R13" s="5">
        <v>0.1</v>
      </c>
      <c r="S13" s="8" t="e">
        <f t="shared" si="2"/>
        <v>#REF!</v>
      </c>
      <c r="T13" s="22">
        <f t="shared" si="5"/>
        <v>0</v>
      </c>
      <c r="U13" s="9" t="e">
        <f t="shared" si="3"/>
        <v>#REF!</v>
      </c>
    </row>
    <row r="14" spans="1:21" ht="16.5" customHeight="1" hidden="1">
      <c r="A14" s="82">
        <f t="shared" si="4"/>
        <v>9</v>
      </c>
      <c r="B14" s="83" t="s">
        <v>26</v>
      </c>
      <c r="C14" s="84" t="s">
        <v>38</v>
      </c>
      <c r="D14" s="3" t="s">
        <v>3</v>
      </c>
      <c r="E14" s="85">
        <v>6.45</v>
      </c>
      <c r="F14" s="85"/>
      <c r="G14" s="85">
        <v>0.5</v>
      </c>
      <c r="H14" s="85">
        <v>2</v>
      </c>
      <c r="I14" s="85"/>
      <c r="J14" s="86">
        <f t="shared" si="6"/>
        <v>6.45</v>
      </c>
      <c r="K14" s="86">
        <v>4.23</v>
      </c>
      <c r="L14" s="87" t="e">
        <f>J14*#REF!</f>
        <v>#REF!</v>
      </c>
      <c r="M14" s="80">
        <v>1.1</v>
      </c>
      <c r="N14" s="5">
        <v>1.2</v>
      </c>
      <c r="O14" s="7" t="e">
        <f>#REF!*M14*N14</f>
        <v>#REF!</v>
      </c>
      <c r="P14" s="4" t="e">
        <f t="shared" si="1"/>
        <v>#REF!</v>
      </c>
      <c r="Q14" s="6" t="e">
        <f>J14*M14*N14*#REF!</f>
        <v>#REF!</v>
      </c>
      <c r="R14" s="5">
        <v>0.1</v>
      </c>
      <c r="S14" s="8" t="e">
        <f t="shared" si="2"/>
        <v>#REF!</v>
      </c>
      <c r="T14" s="22">
        <f t="shared" si="5"/>
        <v>0</v>
      </c>
      <c r="U14" s="9" t="e">
        <f t="shared" si="3"/>
        <v>#REF!</v>
      </c>
    </row>
    <row r="15" spans="1:21" ht="16.5" customHeight="1" hidden="1">
      <c r="A15" s="82">
        <f t="shared" si="4"/>
        <v>10</v>
      </c>
      <c r="B15" s="83" t="s">
        <v>26</v>
      </c>
      <c r="C15" s="84" t="s">
        <v>39</v>
      </c>
      <c r="D15" s="3" t="s">
        <v>3</v>
      </c>
      <c r="E15" s="85">
        <v>6.5</v>
      </c>
      <c r="F15" s="85"/>
      <c r="G15" s="85">
        <v>2.4</v>
      </c>
      <c r="H15" s="85">
        <v>1</v>
      </c>
      <c r="I15" s="85"/>
      <c r="J15" s="86">
        <f t="shared" si="6"/>
        <v>15.6</v>
      </c>
      <c r="K15" s="86">
        <v>4.23</v>
      </c>
      <c r="L15" s="87" t="e">
        <f>J15*#REF!</f>
        <v>#REF!</v>
      </c>
      <c r="M15" s="80">
        <v>1.1</v>
      </c>
      <c r="N15" s="5">
        <v>1.2</v>
      </c>
      <c r="O15" s="7" t="e">
        <f>#REF!*M15*N15</f>
        <v>#REF!</v>
      </c>
      <c r="P15" s="4" t="e">
        <f t="shared" si="1"/>
        <v>#REF!</v>
      </c>
      <c r="Q15" s="6" t="e">
        <f>J15*M15*N15*#REF!</f>
        <v>#REF!</v>
      </c>
      <c r="R15" s="5">
        <v>0.1</v>
      </c>
      <c r="S15" s="8" t="e">
        <f t="shared" si="2"/>
        <v>#REF!</v>
      </c>
      <c r="T15" s="22">
        <f t="shared" si="5"/>
        <v>0</v>
      </c>
      <c r="U15" s="9" t="e">
        <f t="shared" si="3"/>
        <v>#REF!</v>
      </c>
    </row>
    <row r="16" spans="1:21" ht="16.5" customHeight="1" hidden="1">
      <c r="A16" s="82">
        <f t="shared" si="4"/>
        <v>11</v>
      </c>
      <c r="B16" s="83" t="s">
        <v>26</v>
      </c>
      <c r="C16" s="84" t="s">
        <v>39</v>
      </c>
      <c r="D16" s="3" t="s">
        <v>3</v>
      </c>
      <c r="E16" s="85">
        <v>1.1</v>
      </c>
      <c r="F16" s="85"/>
      <c r="G16" s="85">
        <v>2.4</v>
      </c>
      <c r="H16" s="85">
        <v>2</v>
      </c>
      <c r="I16" s="85"/>
      <c r="J16" s="86">
        <f t="shared" si="6"/>
        <v>5.28</v>
      </c>
      <c r="K16" s="86">
        <v>4.23</v>
      </c>
      <c r="L16" s="87" t="e">
        <f>J16*#REF!</f>
        <v>#REF!</v>
      </c>
      <c r="M16" s="80">
        <v>1.1</v>
      </c>
      <c r="N16" s="5">
        <v>1.2</v>
      </c>
      <c r="O16" s="7" t="e">
        <f>#REF!*M16*N16</f>
        <v>#REF!</v>
      </c>
      <c r="P16" s="4" t="e">
        <f t="shared" si="1"/>
        <v>#REF!</v>
      </c>
      <c r="Q16" s="6" t="e">
        <f>J16*M16*N16*#REF!</f>
        <v>#REF!</v>
      </c>
      <c r="R16" s="5">
        <v>0.1</v>
      </c>
      <c r="S16" s="8" t="e">
        <f t="shared" si="2"/>
        <v>#REF!</v>
      </c>
      <c r="T16" s="22">
        <f t="shared" si="5"/>
        <v>0</v>
      </c>
      <c r="U16" s="9" t="e">
        <f t="shared" si="3"/>
        <v>#REF!</v>
      </c>
    </row>
    <row r="17" spans="1:21" ht="16.5" customHeight="1" hidden="1">
      <c r="A17" s="82">
        <f t="shared" si="4"/>
        <v>12</v>
      </c>
      <c r="B17" s="83" t="s">
        <v>26</v>
      </c>
      <c r="C17" s="84" t="s">
        <v>39</v>
      </c>
      <c r="D17" s="3" t="s">
        <v>3</v>
      </c>
      <c r="E17" s="85">
        <v>8</v>
      </c>
      <c r="F17" s="85"/>
      <c r="G17" s="85">
        <v>2.4</v>
      </c>
      <c r="H17" s="85">
        <v>2</v>
      </c>
      <c r="I17" s="85"/>
      <c r="J17" s="86">
        <f t="shared" si="6"/>
        <v>38.4</v>
      </c>
      <c r="K17" s="86">
        <v>4.23</v>
      </c>
      <c r="L17" s="87" t="e">
        <f>J17*#REF!</f>
        <v>#REF!</v>
      </c>
      <c r="M17" s="80">
        <v>1.1</v>
      </c>
      <c r="N17" s="5">
        <v>1.2</v>
      </c>
      <c r="O17" s="7" t="e">
        <f>#REF!*M17*N17</f>
        <v>#REF!</v>
      </c>
      <c r="P17" s="4" t="e">
        <f t="shared" si="1"/>
        <v>#REF!</v>
      </c>
      <c r="Q17" s="6" t="e">
        <f>J17*M17*N17*#REF!</f>
        <v>#REF!</v>
      </c>
      <c r="R17" s="5">
        <v>0.1</v>
      </c>
      <c r="S17" s="8" t="e">
        <f t="shared" si="2"/>
        <v>#REF!</v>
      </c>
      <c r="T17" s="22">
        <f t="shared" si="5"/>
        <v>0</v>
      </c>
      <c r="U17" s="9" t="e">
        <f t="shared" si="3"/>
        <v>#REF!</v>
      </c>
    </row>
    <row r="18" spans="1:21" ht="16.5" customHeight="1" hidden="1">
      <c r="A18" s="82">
        <f t="shared" si="4"/>
        <v>13</v>
      </c>
      <c r="B18" s="83" t="s">
        <v>26</v>
      </c>
      <c r="C18" s="84" t="s">
        <v>39</v>
      </c>
      <c r="D18" s="3" t="s">
        <v>3</v>
      </c>
      <c r="E18" s="85">
        <v>0.8</v>
      </c>
      <c r="F18" s="85"/>
      <c r="G18" s="85">
        <v>2</v>
      </c>
      <c r="H18" s="85">
        <v>2</v>
      </c>
      <c r="I18" s="85"/>
      <c r="J18" s="86">
        <f t="shared" si="6"/>
        <v>3.2</v>
      </c>
      <c r="K18" s="86">
        <v>4.23</v>
      </c>
      <c r="L18" s="87" t="e">
        <f>J18*#REF!</f>
        <v>#REF!</v>
      </c>
      <c r="M18" s="80">
        <v>1.1</v>
      </c>
      <c r="N18" s="5">
        <v>1.2</v>
      </c>
      <c r="O18" s="7" t="e">
        <f>#REF!*M18*N18</f>
        <v>#REF!</v>
      </c>
      <c r="P18" s="4" t="e">
        <f t="shared" si="1"/>
        <v>#REF!</v>
      </c>
      <c r="Q18" s="6" t="e">
        <f>J18*M18*N18*#REF!</f>
        <v>#REF!</v>
      </c>
      <c r="R18" s="5">
        <v>0.1</v>
      </c>
      <c r="S18" s="8" t="e">
        <f t="shared" si="2"/>
        <v>#REF!</v>
      </c>
      <c r="T18" s="22">
        <f t="shared" si="5"/>
        <v>0</v>
      </c>
      <c r="U18" s="9" t="e">
        <f t="shared" si="3"/>
        <v>#REF!</v>
      </c>
    </row>
    <row r="19" spans="1:21" ht="16.5" customHeight="1" hidden="1">
      <c r="A19" s="82">
        <f t="shared" si="4"/>
        <v>14</v>
      </c>
      <c r="B19" s="83" t="s">
        <v>26</v>
      </c>
      <c r="C19" s="84" t="s">
        <v>39</v>
      </c>
      <c r="D19" s="3" t="s">
        <v>3</v>
      </c>
      <c r="E19" s="85">
        <v>1.35</v>
      </c>
      <c r="F19" s="85"/>
      <c r="G19" s="85">
        <v>2.4</v>
      </c>
      <c r="H19" s="85">
        <v>1</v>
      </c>
      <c r="I19" s="85"/>
      <c r="J19" s="86">
        <f t="shared" si="6"/>
        <v>3.24</v>
      </c>
      <c r="K19" s="86">
        <v>4.23</v>
      </c>
      <c r="L19" s="87" t="e">
        <f>J19*#REF!</f>
        <v>#REF!</v>
      </c>
      <c r="M19" s="80">
        <v>1.1</v>
      </c>
      <c r="N19" s="5">
        <v>1.2</v>
      </c>
      <c r="O19" s="7" t="e">
        <f>#REF!*M19*N19</f>
        <v>#REF!</v>
      </c>
      <c r="P19" s="4" t="e">
        <f t="shared" si="1"/>
        <v>#REF!</v>
      </c>
      <c r="Q19" s="6" t="e">
        <f>J19*M19*N19*#REF!</f>
        <v>#REF!</v>
      </c>
      <c r="R19" s="5">
        <v>0.1</v>
      </c>
      <c r="S19" s="8" t="e">
        <f t="shared" si="2"/>
        <v>#REF!</v>
      </c>
      <c r="T19" s="22">
        <f t="shared" si="5"/>
        <v>0</v>
      </c>
      <c r="U19" s="9" t="e">
        <f t="shared" si="3"/>
        <v>#REF!</v>
      </c>
    </row>
    <row r="20" spans="1:21" ht="16.5" customHeight="1" hidden="1">
      <c r="A20" s="82">
        <f t="shared" si="4"/>
        <v>15</v>
      </c>
      <c r="B20" s="83" t="s">
        <v>26</v>
      </c>
      <c r="C20" s="84" t="s">
        <v>39</v>
      </c>
      <c r="D20" s="3" t="s">
        <v>3</v>
      </c>
      <c r="E20" s="85">
        <v>1.8</v>
      </c>
      <c r="F20" s="85"/>
      <c r="G20" s="85">
        <v>2.4</v>
      </c>
      <c r="H20" s="85">
        <v>1</v>
      </c>
      <c r="I20" s="85"/>
      <c r="J20" s="86">
        <f t="shared" si="6"/>
        <v>4.32</v>
      </c>
      <c r="K20" s="86">
        <v>4.23</v>
      </c>
      <c r="L20" s="87" t="e">
        <f>J20*#REF!</f>
        <v>#REF!</v>
      </c>
      <c r="M20" s="80">
        <v>1.1</v>
      </c>
      <c r="N20" s="5">
        <v>1.2</v>
      </c>
      <c r="O20" s="7" t="e">
        <f>#REF!*M20*N20</f>
        <v>#REF!</v>
      </c>
      <c r="P20" s="4" t="e">
        <f t="shared" si="1"/>
        <v>#REF!</v>
      </c>
      <c r="Q20" s="6" t="e">
        <f>J20*M20*N20*#REF!</f>
        <v>#REF!</v>
      </c>
      <c r="R20" s="5">
        <v>0.1</v>
      </c>
      <c r="S20" s="8" t="e">
        <f t="shared" si="2"/>
        <v>#REF!</v>
      </c>
      <c r="T20" s="22">
        <f t="shared" si="5"/>
        <v>0</v>
      </c>
      <c r="U20" s="9" t="e">
        <f t="shared" si="3"/>
        <v>#REF!</v>
      </c>
    </row>
    <row r="21" spans="1:21" ht="16.5" customHeight="1" hidden="1">
      <c r="A21" s="82">
        <f t="shared" si="4"/>
        <v>16</v>
      </c>
      <c r="B21" s="83" t="s">
        <v>26</v>
      </c>
      <c r="C21" s="84" t="s">
        <v>39</v>
      </c>
      <c r="D21" s="3" t="s">
        <v>3</v>
      </c>
      <c r="E21" s="85">
        <v>3</v>
      </c>
      <c r="F21" s="85"/>
      <c r="G21" s="85">
        <v>2.4</v>
      </c>
      <c r="H21" s="85">
        <v>1</v>
      </c>
      <c r="I21" s="85"/>
      <c r="J21" s="86">
        <f t="shared" si="6"/>
        <v>7.199999999999999</v>
      </c>
      <c r="K21" s="86">
        <v>4.23</v>
      </c>
      <c r="L21" s="87" t="e">
        <f>J21*#REF!</f>
        <v>#REF!</v>
      </c>
      <c r="M21" s="80">
        <v>1.1</v>
      </c>
      <c r="N21" s="5">
        <v>1.2</v>
      </c>
      <c r="O21" s="7" t="e">
        <f>#REF!*M21*N21</f>
        <v>#REF!</v>
      </c>
      <c r="P21" s="4" t="e">
        <f t="shared" si="1"/>
        <v>#REF!</v>
      </c>
      <c r="Q21" s="6" t="e">
        <f>J21*M21*N21*#REF!</f>
        <v>#REF!</v>
      </c>
      <c r="R21" s="5">
        <v>0.1</v>
      </c>
      <c r="S21" s="8" t="e">
        <f t="shared" si="2"/>
        <v>#REF!</v>
      </c>
      <c r="T21" s="22">
        <f t="shared" si="5"/>
        <v>0</v>
      </c>
      <c r="U21" s="9" t="e">
        <f t="shared" si="3"/>
        <v>#REF!</v>
      </c>
    </row>
    <row r="22" spans="1:21" ht="16.5" customHeight="1" hidden="1">
      <c r="A22" s="82">
        <f t="shared" si="4"/>
        <v>17</v>
      </c>
      <c r="B22" s="83" t="s">
        <v>26</v>
      </c>
      <c r="C22" s="84" t="s">
        <v>39</v>
      </c>
      <c r="D22" s="3" t="s">
        <v>3</v>
      </c>
      <c r="E22" s="85">
        <v>5.06</v>
      </c>
      <c r="F22" s="85"/>
      <c r="G22" s="85">
        <v>2.4</v>
      </c>
      <c r="H22" s="85">
        <v>1</v>
      </c>
      <c r="I22" s="85"/>
      <c r="J22" s="86">
        <f t="shared" si="6"/>
        <v>12.143999999999998</v>
      </c>
      <c r="K22" s="86">
        <v>4.23</v>
      </c>
      <c r="L22" s="87" t="e">
        <f>J22*#REF!</f>
        <v>#REF!</v>
      </c>
      <c r="M22" s="80">
        <v>1.1</v>
      </c>
      <c r="N22" s="5">
        <v>1.2</v>
      </c>
      <c r="O22" s="7" t="e">
        <f>#REF!*M22*N22</f>
        <v>#REF!</v>
      </c>
      <c r="P22" s="4" t="e">
        <f t="shared" si="1"/>
        <v>#REF!</v>
      </c>
      <c r="Q22" s="6" t="e">
        <f>J22*M22*N22*#REF!</f>
        <v>#REF!</v>
      </c>
      <c r="R22" s="5">
        <v>0.1</v>
      </c>
      <c r="S22" s="8" t="e">
        <f t="shared" si="2"/>
        <v>#REF!</v>
      </c>
      <c r="T22" s="22">
        <f t="shared" si="5"/>
        <v>0</v>
      </c>
      <c r="U22" s="9" t="e">
        <f t="shared" si="3"/>
        <v>#REF!</v>
      </c>
    </row>
    <row r="23" spans="1:21" ht="16.5" customHeight="1" hidden="1">
      <c r="A23" s="82">
        <f t="shared" si="4"/>
        <v>18</v>
      </c>
      <c r="B23" s="83" t="s">
        <v>26</v>
      </c>
      <c r="C23" s="84" t="s">
        <v>39</v>
      </c>
      <c r="D23" s="3" t="s">
        <v>3</v>
      </c>
      <c r="E23" s="85">
        <v>3.72</v>
      </c>
      <c r="F23" s="85"/>
      <c r="G23" s="85">
        <v>2.4</v>
      </c>
      <c r="H23" s="85">
        <v>1</v>
      </c>
      <c r="I23" s="85"/>
      <c r="J23" s="86">
        <f t="shared" si="6"/>
        <v>8.928</v>
      </c>
      <c r="K23" s="86">
        <v>4.23</v>
      </c>
      <c r="L23" s="87" t="e">
        <f>J23*#REF!</f>
        <v>#REF!</v>
      </c>
      <c r="M23" s="80">
        <v>1.1</v>
      </c>
      <c r="N23" s="5">
        <v>1.2</v>
      </c>
      <c r="O23" s="7" t="e">
        <f>#REF!*M23*N23</f>
        <v>#REF!</v>
      </c>
      <c r="P23" s="4" t="e">
        <f t="shared" si="1"/>
        <v>#REF!</v>
      </c>
      <c r="Q23" s="6" t="e">
        <f>J23*M23*N23*#REF!</f>
        <v>#REF!</v>
      </c>
      <c r="R23" s="5">
        <v>0.1</v>
      </c>
      <c r="S23" s="8" t="e">
        <f t="shared" si="2"/>
        <v>#REF!</v>
      </c>
      <c r="T23" s="22">
        <f t="shared" si="5"/>
        <v>0</v>
      </c>
      <c r="U23" s="9" t="e">
        <f t="shared" si="3"/>
        <v>#REF!</v>
      </c>
    </row>
    <row r="24" spans="1:21" ht="16.5" customHeight="1" hidden="1">
      <c r="A24" s="82">
        <f t="shared" si="4"/>
        <v>19</v>
      </c>
      <c r="B24" s="83" t="s">
        <v>26</v>
      </c>
      <c r="C24" s="84" t="s">
        <v>39</v>
      </c>
      <c r="D24" s="3" t="s">
        <v>3</v>
      </c>
      <c r="E24" s="85">
        <v>2</v>
      </c>
      <c r="F24" s="85"/>
      <c r="G24" s="85">
        <v>2.4</v>
      </c>
      <c r="H24" s="85">
        <v>1</v>
      </c>
      <c r="I24" s="85"/>
      <c r="J24" s="86">
        <f t="shared" si="6"/>
        <v>4.8</v>
      </c>
      <c r="K24" s="86">
        <v>4.23</v>
      </c>
      <c r="L24" s="87" t="e">
        <f>J24*#REF!</f>
        <v>#REF!</v>
      </c>
      <c r="M24" s="80">
        <v>1.1</v>
      </c>
      <c r="N24" s="5">
        <v>1.2</v>
      </c>
      <c r="O24" s="7" t="e">
        <f>#REF!*M24*N24</f>
        <v>#REF!</v>
      </c>
      <c r="P24" s="4" t="e">
        <f t="shared" si="1"/>
        <v>#REF!</v>
      </c>
      <c r="Q24" s="6" t="e">
        <f>J24*M24*N24*#REF!</f>
        <v>#REF!</v>
      </c>
      <c r="R24" s="5">
        <v>0.1</v>
      </c>
      <c r="S24" s="8" t="e">
        <f t="shared" si="2"/>
        <v>#REF!</v>
      </c>
      <c r="T24" s="22">
        <f t="shared" si="5"/>
        <v>0</v>
      </c>
      <c r="U24" s="9" t="e">
        <f t="shared" si="3"/>
        <v>#REF!</v>
      </c>
    </row>
    <row r="25" spans="1:21" ht="16.5" customHeight="1" hidden="1">
      <c r="A25" s="82">
        <f t="shared" si="4"/>
        <v>20</v>
      </c>
      <c r="B25" s="83" t="s">
        <v>26</v>
      </c>
      <c r="C25" s="84" t="s">
        <v>39</v>
      </c>
      <c r="D25" s="3" t="s">
        <v>3</v>
      </c>
      <c r="E25" s="85">
        <v>0.4</v>
      </c>
      <c r="F25" s="85"/>
      <c r="G25" s="85">
        <v>2.4</v>
      </c>
      <c r="H25" s="85">
        <v>3</v>
      </c>
      <c r="I25" s="85"/>
      <c r="J25" s="86">
        <f t="shared" si="6"/>
        <v>2.88</v>
      </c>
      <c r="K25" s="86">
        <v>4.23</v>
      </c>
      <c r="L25" s="87" t="e">
        <f>J25*#REF!</f>
        <v>#REF!</v>
      </c>
      <c r="M25" s="80">
        <v>1.1</v>
      </c>
      <c r="N25" s="5">
        <v>1.2</v>
      </c>
      <c r="O25" s="7" t="e">
        <f>#REF!*M25*N25</f>
        <v>#REF!</v>
      </c>
      <c r="P25" s="4" t="e">
        <f t="shared" si="1"/>
        <v>#REF!</v>
      </c>
      <c r="Q25" s="6" t="e">
        <f>J25*M25*N25*#REF!</f>
        <v>#REF!</v>
      </c>
      <c r="R25" s="5">
        <v>0.1</v>
      </c>
      <c r="S25" s="8" t="e">
        <f t="shared" si="2"/>
        <v>#REF!</v>
      </c>
      <c r="T25" s="22">
        <f t="shared" si="5"/>
        <v>0</v>
      </c>
      <c r="U25" s="9" t="e">
        <f t="shared" si="3"/>
        <v>#REF!</v>
      </c>
    </row>
    <row r="26" spans="1:21" ht="16.5" customHeight="1" hidden="1">
      <c r="A26" s="82">
        <f t="shared" si="4"/>
        <v>21</v>
      </c>
      <c r="B26" s="83" t="s">
        <v>26</v>
      </c>
      <c r="C26" s="84" t="s">
        <v>39</v>
      </c>
      <c r="D26" s="3" t="s">
        <v>3</v>
      </c>
      <c r="E26" s="85">
        <v>6.38</v>
      </c>
      <c r="F26" s="85"/>
      <c r="G26" s="85">
        <v>2.4</v>
      </c>
      <c r="H26" s="85">
        <v>1</v>
      </c>
      <c r="I26" s="85"/>
      <c r="J26" s="86">
        <f t="shared" si="6"/>
        <v>15.312</v>
      </c>
      <c r="K26" s="86">
        <v>4.23</v>
      </c>
      <c r="L26" s="87" t="e">
        <f>J26*#REF!</f>
        <v>#REF!</v>
      </c>
      <c r="M26" s="80">
        <v>1.1</v>
      </c>
      <c r="N26" s="5">
        <v>1.2</v>
      </c>
      <c r="O26" s="7" t="e">
        <f>#REF!*M26*N26</f>
        <v>#REF!</v>
      </c>
      <c r="P26" s="4" t="e">
        <f t="shared" si="1"/>
        <v>#REF!</v>
      </c>
      <c r="Q26" s="6" t="e">
        <f>J26*M26*N26*#REF!</f>
        <v>#REF!</v>
      </c>
      <c r="R26" s="5">
        <v>0.1</v>
      </c>
      <c r="S26" s="8" t="e">
        <f t="shared" si="2"/>
        <v>#REF!</v>
      </c>
      <c r="T26" s="22">
        <f t="shared" si="5"/>
        <v>0</v>
      </c>
      <c r="U26" s="9" t="e">
        <f t="shared" si="3"/>
        <v>#REF!</v>
      </c>
    </row>
    <row r="27" spans="1:21" ht="16.5" customHeight="1" hidden="1">
      <c r="A27" s="82">
        <f t="shared" si="4"/>
        <v>22</v>
      </c>
      <c r="B27" s="83" t="s">
        <v>26</v>
      </c>
      <c r="C27" s="84" t="s">
        <v>39</v>
      </c>
      <c r="D27" s="3" t="s">
        <v>3</v>
      </c>
      <c r="E27" s="85">
        <v>4.6</v>
      </c>
      <c r="F27" s="85"/>
      <c r="G27" s="85">
        <v>2.4</v>
      </c>
      <c r="H27" s="85">
        <v>1</v>
      </c>
      <c r="I27" s="85"/>
      <c r="J27" s="86">
        <f t="shared" si="6"/>
        <v>11.04</v>
      </c>
      <c r="K27" s="86">
        <v>4.23</v>
      </c>
      <c r="L27" s="87" t="e">
        <f>J27*#REF!</f>
        <v>#REF!</v>
      </c>
      <c r="M27" s="80">
        <v>1.1</v>
      </c>
      <c r="N27" s="5">
        <v>1.2</v>
      </c>
      <c r="O27" s="7" t="e">
        <f>#REF!*M27*N27</f>
        <v>#REF!</v>
      </c>
      <c r="P27" s="4" t="e">
        <f t="shared" si="1"/>
        <v>#REF!</v>
      </c>
      <c r="Q27" s="6" t="e">
        <f>J27*M27*N27*#REF!</f>
        <v>#REF!</v>
      </c>
      <c r="R27" s="5">
        <v>0.1</v>
      </c>
      <c r="S27" s="8" t="e">
        <f t="shared" si="2"/>
        <v>#REF!</v>
      </c>
      <c r="T27" s="22">
        <f t="shared" si="5"/>
        <v>0</v>
      </c>
      <c r="U27" s="9" t="e">
        <f t="shared" si="3"/>
        <v>#REF!</v>
      </c>
    </row>
    <row r="28" spans="1:21" ht="16.5" customHeight="1" hidden="1">
      <c r="A28" s="82">
        <f t="shared" si="4"/>
        <v>23</v>
      </c>
      <c r="B28" s="83" t="s">
        <v>26</v>
      </c>
      <c r="C28" s="84" t="s">
        <v>39</v>
      </c>
      <c r="D28" s="3" t="s">
        <v>3</v>
      </c>
      <c r="E28" s="85">
        <v>0.8</v>
      </c>
      <c r="F28" s="85"/>
      <c r="G28" s="85">
        <v>2.4</v>
      </c>
      <c r="H28" s="85">
        <v>1</v>
      </c>
      <c r="I28" s="85"/>
      <c r="J28" s="86">
        <f t="shared" si="6"/>
        <v>1.92</v>
      </c>
      <c r="K28" s="86">
        <v>4.23</v>
      </c>
      <c r="L28" s="87" t="e">
        <f>J28*#REF!</f>
        <v>#REF!</v>
      </c>
      <c r="M28" s="80">
        <v>1.1</v>
      </c>
      <c r="N28" s="5">
        <v>1.2</v>
      </c>
      <c r="O28" s="7" t="e">
        <f>#REF!*M28*N28</f>
        <v>#REF!</v>
      </c>
      <c r="P28" s="4" t="e">
        <f t="shared" si="1"/>
        <v>#REF!</v>
      </c>
      <c r="Q28" s="6" t="e">
        <f>J28*M28*N28*#REF!</f>
        <v>#REF!</v>
      </c>
      <c r="R28" s="5">
        <v>0.1</v>
      </c>
      <c r="S28" s="8" t="e">
        <f t="shared" si="2"/>
        <v>#REF!</v>
      </c>
      <c r="T28" s="22">
        <f t="shared" si="5"/>
        <v>0</v>
      </c>
      <c r="U28" s="9" t="e">
        <f t="shared" si="3"/>
        <v>#REF!</v>
      </c>
    </row>
    <row r="29" spans="1:21" ht="16.5" customHeight="1" hidden="1">
      <c r="A29" s="82">
        <f t="shared" si="4"/>
        <v>24</v>
      </c>
      <c r="B29" s="83" t="s">
        <v>26</v>
      </c>
      <c r="C29" s="84" t="s">
        <v>39</v>
      </c>
      <c r="D29" s="3" t="s">
        <v>3</v>
      </c>
      <c r="E29" s="85">
        <v>1.2</v>
      </c>
      <c r="F29" s="85"/>
      <c r="G29" s="85">
        <v>2.4</v>
      </c>
      <c r="H29" s="85">
        <v>1</v>
      </c>
      <c r="I29" s="85"/>
      <c r="J29" s="86">
        <f t="shared" si="6"/>
        <v>2.88</v>
      </c>
      <c r="K29" s="86">
        <v>4.23</v>
      </c>
      <c r="L29" s="87" t="e">
        <f>J29*#REF!</f>
        <v>#REF!</v>
      </c>
      <c r="M29" s="80">
        <v>1.1</v>
      </c>
      <c r="N29" s="5">
        <v>1.2</v>
      </c>
      <c r="O29" s="7" t="e">
        <f>#REF!*M29*N29</f>
        <v>#REF!</v>
      </c>
      <c r="P29" s="4" t="e">
        <f t="shared" si="1"/>
        <v>#REF!</v>
      </c>
      <c r="Q29" s="6" t="e">
        <f>J29*M29*N29*#REF!</f>
        <v>#REF!</v>
      </c>
      <c r="R29" s="5">
        <v>0.1</v>
      </c>
      <c r="S29" s="8" t="e">
        <f t="shared" si="2"/>
        <v>#REF!</v>
      </c>
      <c r="T29" s="22">
        <f t="shared" si="5"/>
        <v>0</v>
      </c>
      <c r="U29" s="9" t="e">
        <f t="shared" si="3"/>
        <v>#REF!</v>
      </c>
    </row>
    <row r="30" spans="1:21" ht="16.5" customHeight="1" hidden="1">
      <c r="A30" s="82">
        <f t="shared" si="4"/>
        <v>25</v>
      </c>
      <c r="B30" s="83" t="s">
        <v>26</v>
      </c>
      <c r="C30" s="84" t="s">
        <v>39</v>
      </c>
      <c r="D30" s="3" t="s">
        <v>3</v>
      </c>
      <c r="E30" s="85">
        <v>3.3</v>
      </c>
      <c r="F30" s="85"/>
      <c r="G30" s="85">
        <v>0.5</v>
      </c>
      <c r="H30" s="85">
        <v>2</v>
      </c>
      <c r="I30" s="85"/>
      <c r="J30" s="86">
        <f t="shared" si="6"/>
        <v>3.3</v>
      </c>
      <c r="K30" s="86">
        <v>4.23</v>
      </c>
      <c r="L30" s="87" t="e">
        <f>J30*#REF!</f>
        <v>#REF!</v>
      </c>
      <c r="M30" s="80">
        <v>1.1</v>
      </c>
      <c r="N30" s="5">
        <v>1.2</v>
      </c>
      <c r="O30" s="7" t="e">
        <f>#REF!*M30*N30</f>
        <v>#REF!</v>
      </c>
      <c r="P30" s="4" t="e">
        <f t="shared" si="1"/>
        <v>#REF!</v>
      </c>
      <c r="Q30" s="6" t="e">
        <f>J30*M30*N30*#REF!</f>
        <v>#REF!</v>
      </c>
      <c r="R30" s="5">
        <v>0.1</v>
      </c>
      <c r="S30" s="8" t="e">
        <f t="shared" si="2"/>
        <v>#REF!</v>
      </c>
      <c r="T30" s="22">
        <f t="shared" si="5"/>
        <v>0</v>
      </c>
      <c r="U30" s="9" t="e">
        <f t="shared" si="3"/>
        <v>#REF!</v>
      </c>
    </row>
    <row r="31" spans="1:21" ht="16.5" customHeight="1" hidden="1">
      <c r="A31" s="82">
        <f t="shared" si="4"/>
        <v>26</v>
      </c>
      <c r="B31" s="83" t="s">
        <v>26</v>
      </c>
      <c r="C31" s="84" t="s">
        <v>39</v>
      </c>
      <c r="D31" s="3" t="s">
        <v>3</v>
      </c>
      <c r="E31" s="85">
        <v>13.15</v>
      </c>
      <c r="F31" s="85"/>
      <c r="G31" s="85">
        <v>2.4</v>
      </c>
      <c r="H31" s="85">
        <v>1</v>
      </c>
      <c r="I31" s="85"/>
      <c r="J31" s="86">
        <f t="shared" si="6"/>
        <v>31.56</v>
      </c>
      <c r="K31" s="86">
        <v>4.23</v>
      </c>
      <c r="L31" s="87" t="e">
        <f>J31*#REF!</f>
        <v>#REF!</v>
      </c>
      <c r="M31" s="80">
        <v>1.1</v>
      </c>
      <c r="N31" s="5">
        <v>1.2</v>
      </c>
      <c r="O31" s="7" t="e">
        <f>#REF!*M31*N31</f>
        <v>#REF!</v>
      </c>
      <c r="P31" s="4" t="e">
        <f t="shared" si="1"/>
        <v>#REF!</v>
      </c>
      <c r="Q31" s="6" t="e">
        <f>J31*M31*N31*#REF!</f>
        <v>#REF!</v>
      </c>
      <c r="R31" s="5">
        <v>0.1</v>
      </c>
      <c r="S31" s="8" t="e">
        <f t="shared" si="2"/>
        <v>#REF!</v>
      </c>
      <c r="T31" s="22">
        <f t="shared" si="5"/>
        <v>0</v>
      </c>
      <c r="U31" s="9" t="e">
        <f t="shared" si="3"/>
        <v>#REF!</v>
      </c>
    </row>
    <row r="32" spans="1:21" ht="16.5" customHeight="1">
      <c r="A32" s="82">
        <v>1</v>
      </c>
      <c r="B32" s="83" t="s">
        <v>26</v>
      </c>
      <c r="C32" s="84" t="s">
        <v>39</v>
      </c>
      <c r="D32" s="3" t="s">
        <v>3</v>
      </c>
      <c r="E32" s="85">
        <f>SUM(J6:J31)</f>
        <v>370.44100000000003</v>
      </c>
      <c r="F32" s="85"/>
      <c r="G32" s="85">
        <v>1</v>
      </c>
      <c r="H32" s="85">
        <v>1</v>
      </c>
      <c r="I32" s="85"/>
      <c r="J32" s="86">
        <f>E32*G32*H32</f>
        <v>370.44100000000003</v>
      </c>
      <c r="K32" s="86"/>
      <c r="L32" s="87"/>
      <c r="M32" s="80">
        <v>1.1</v>
      </c>
      <c r="N32" s="5">
        <v>1.2</v>
      </c>
      <c r="O32" s="7" t="e">
        <f>#REF!*M32*N32</f>
        <v>#REF!</v>
      </c>
      <c r="P32" s="4" t="e">
        <f t="shared" si="1"/>
        <v>#REF!</v>
      </c>
      <c r="Q32" s="6" t="e">
        <f>J32*M32*N32*#REF!</f>
        <v>#REF!</v>
      </c>
      <c r="R32" s="5">
        <v>0.1</v>
      </c>
      <c r="S32" s="8">
        <f t="shared" si="2"/>
        <v>0</v>
      </c>
      <c r="T32" s="22">
        <f>T31</f>
        <v>0</v>
      </c>
      <c r="U32" s="9">
        <f t="shared" si="3"/>
        <v>0</v>
      </c>
    </row>
    <row r="33" spans="1:21" ht="16.5" customHeight="1">
      <c r="A33" s="82">
        <f>A32+1</f>
        <v>2</v>
      </c>
      <c r="B33" s="83" t="s">
        <v>35</v>
      </c>
      <c r="C33" s="84" t="s">
        <v>40</v>
      </c>
      <c r="D33" s="3" t="s">
        <v>3</v>
      </c>
      <c r="E33" s="85">
        <f>SUM(J6:J31)</f>
        <v>370.44100000000003</v>
      </c>
      <c r="F33" s="85">
        <v>1</v>
      </c>
      <c r="G33" s="85"/>
      <c r="H33" s="85">
        <v>1</v>
      </c>
      <c r="I33" s="85"/>
      <c r="J33" s="86">
        <f>E33*F33*H33</f>
        <v>370.44100000000003</v>
      </c>
      <c r="K33" s="86"/>
      <c r="L33" s="87"/>
      <c r="M33" s="80">
        <v>1.1</v>
      </c>
      <c r="N33" s="5">
        <v>1.2</v>
      </c>
      <c r="O33" s="7" t="e">
        <f>#REF!*M33*N33</f>
        <v>#REF!</v>
      </c>
      <c r="P33" s="4" t="e">
        <f t="shared" si="1"/>
        <v>#REF!</v>
      </c>
      <c r="Q33" s="6" t="e">
        <f>J33*M33*N33*#REF!</f>
        <v>#REF!</v>
      </c>
      <c r="R33" s="5">
        <v>0.1</v>
      </c>
      <c r="S33" s="8">
        <f t="shared" si="2"/>
        <v>0</v>
      </c>
      <c r="T33" s="22" t="e">
        <f>#REF!</f>
        <v>#REF!</v>
      </c>
      <c r="U33" s="9" t="e">
        <f t="shared" si="3"/>
        <v>#REF!</v>
      </c>
    </row>
    <row r="34" spans="1:21" ht="16.5" customHeight="1">
      <c r="A34" s="82">
        <f>A33+1</f>
        <v>3</v>
      </c>
      <c r="B34" s="83" t="s">
        <v>34</v>
      </c>
      <c r="C34" s="84" t="s">
        <v>41</v>
      </c>
      <c r="D34" s="3" t="s">
        <v>3</v>
      </c>
      <c r="E34" s="85">
        <f>E33</f>
        <v>370.44100000000003</v>
      </c>
      <c r="F34" s="85">
        <v>1</v>
      </c>
      <c r="G34" s="85"/>
      <c r="H34" s="85">
        <v>1</v>
      </c>
      <c r="I34" s="85"/>
      <c r="J34" s="86">
        <f>E34*F34*H34</f>
        <v>370.44100000000003</v>
      </c>
      <c r="K34" s="86"/>
      <c r="L34" s="87"/>
      <c r="M34" s="80">
        <v>1.1</v>
      </c>
      <c r="N34" s="5">
        <v>1.2</v>
      </c>
      <c r="O34" s="7" t="e">
        <f>#REF!*M34*N34</f>
        <v>#REF!</v>
      </c>
      <c r="P34" s="4" t="e">
        <f t="shared" si="1"/>
        <v>#REF!</v>
      </c>
      <c r="Q34" s="6" t="e">
        <f>J34*M34*N34*#REF!</f>
        <v>#REF!</v>
      </c>
      <c r="R34" s="5">
        <v>0.1</v>
      </c>
      <c r="S34" s="8">
        <f t="shared" si="2"/>
        <v>0</v>
      </c>
      <c r="T34" s="22" t="e">
        <f>#REF!</f>
        <v>#REF!</v>
      </c>
      <c r="U34" s="9" t="e">
        <f t="shared" si="3"/>
        <v>#REF!</v>
      </c>
    </row>
    <row r="35" spans="1:21" ht="16.5" customHeight="1">
      <c r="A35" s="82">
        <f t="shared" si="4"/>
        <v>4</v>
      </c>
      <c r="B35" s="92">
        <v>10.077</v>
      </c>
      <c r="C35" s="84" t="s">
        <v>42</v>
      </c>
      <c r="D35" s="3" t="s">
        <v>3</v>
      </c>
      <c r="E35" s="85">
        <f>E34</f>
        <v>370.44100000000003</v>
      </c>
      <c r="F35" s="85">
        <v>1</v>
      </c>
      <c r="G35" s="85"/>
      <c r="H35" s="85">
        <v>1</v>
      </c>
      <c r="I35" s="85"/>
      <c r="J35" s="86">
        <f>E35*F35*H35</f>
        <v>370.44100000000003</v>
      </c>
      <c r="K35" s="86"/>
      <c r="L35" s="87"/>
      <c r="M35" s="80">
        <v>1.1</v>
      </c>
      <c r="N35" s="5">
        <v>1.2</v>
      </c>
      <c r="O35" s="7" t="e">
        <f>#REF!*M35*N35</f>
        <v>#REF!</v>
      </c>
      <c r="P35" s="4" t="e">
        <f t="shared" si="1"/>
        <v>#REF!</v>
      </c>
      <c r="Q35" s="6" t="e">
        <f>J35*M35*N35*#REF!</f>
        <v>#REF!</v>
      </c>
      <c r="R35" s="5">
        <v>0.1</v>
      </c>
      <c r="S35" s="8">
        <f t="shared" si="2"/>
        <v>0</v>
      </c>
      <c r="T35" s="22" t="e">
        <f>T34</f>
        <v>#REF!</v>
      </c>
      <c r="U35" s="9" t="e">
        <f t="shared" si="3"/>
        <v>#REF!</v>
      </c>
    </row>
    <row r="36" spans="1:21" ht="16.5" customHeight="1">
      <c r="A36" s="82">
        <f>A35+1</f>
        <v>5</v>
      </c>
      <c r="B36" s="83" t="s">
        <v>29</v>
      </c>
      <c r="C36" s="84" t="s">
        <v>43</v>
      </c>
      <c r="D36" s="3" t="s">
        <v>3</v>
      </c>
      <c r="E36" s="85">
        <f>E35</f>
        <v>370.44100000000003</v>
      </c>
      <c r="F36" s="85">
        <v>1</v>
      </c>
      <c r="G36" s="85"/>
      <c r="H36" s="85">
        <v>1</v>
      </c>
      <c r="I36" s="85"/>
      <c r="J36" s="86">
        <f>E36*F36*H36</f>
        <v>370.44100000000003</v>
      </c>
      <c r="K36" s="86"/>
      <c r="L36" s="87"/>
      <c r="M36" s="80">
        <v>1.1</v>
      </c>
      <c r="N36" s="5">
        <v>1.2</v>
      </c>
      <c r="O36" s="7" t="e">
        <f>#REF!*M36*N36</f>
        <v>#REF!</v>
      </c>
      <c r="P36" s="4" t="e">
        <f t="shared" si="1"/>
        <v>#REF!</v>
      </c>
      <c r="Q36" s="6" t="e">
        <f>J36*M36*N36*#REF!</f>
        <v>#REF!</v>
      </c>
      <c r="R36" s="5">
        <v>0.1</v>
      </c>
      <c r="S36" s="8">
        <f t="shared" si="2"/>
        <v>0</v>
      </c>
      <c r="T36" s="22" t="e">
        <f>#REF!</f>
        <v>#REF!</v>
      </c>
      <c r="U36" s="9" t="e">
        <f t="shared" si="3"/>
        <v>#REF!</v>
      </c>
    </row>
    <row r="37" spans="1:21" ht="16.5" customHeight="1">
      <c r="A37" s="82">
        <f>A36+1</f>
        <v>6</v>
      </c>
      <c r="B37" s="83" t="s">
        <v>33</v>
      </c>
      <c r="C37" s="84" t="s">
        <v>44</v>
      </c>
      <c r="D37" s="3" t="s">
        <v>3</v>
      </c>
      <c r="E37" s="85">
        <f>E36</f>
        <v>370.44100000000003</v>
      </c>
      <c r="F37" s="85">
        <v>1</v>
      </c>
      <c r="G37" s="85"/>
      <c r="H37" s="85">
        <v>1</v>
      </c>
      <c r="I37" s="85"/>
      <c r="J37" s="86">
        <f>E37*F37*H37</f>
        <v>370.44100000000003</v>
      </c>
      <c r="K37" s="86"/>
      <c r="L37" s="87"/>
      <c r="M37" s="80">
        <v>1.1</v>
      </c>
      <c r="N37" s="5">
        <v>1.2</v>
      </c>
      <c r="O37" s="7" t="e">
        <f>#REF!*M37*N37</f>
        <v>#REF!</v>
      </c>
      <c r="P37" s="4" t="e">
        <f t="shared" si="1"/>
        <v>#REF!</v>
      </c>
      <c r="Q37" s="6" t="e">
        <f>J37*M37*N37*#REF!</f>
        <v>#REF!</v>
      </c>
      <c r="R37" s="5">
        <v>0.1</v>
      </c>
      <c r="S37" s="8">
        <f t="shared" si="2"/>
        <v>0</v>
      </c>
      <c r="T37" s="22" t="e">
        <f>#REF!</f>
        <v>#REF!</v>
      </c>
      <c r="U37" s="9" t="e">
        <f t="shared" si="3"/>
        <v>#REF!</v>
      </c>
    </row>
    <row r="38" spans="1:21" ht="16.5" customHeight="1">
      <c r="A38" s="82">
        <f>A37+1</f>
        <v>7</v>
      </c>
      <c r="B38" s="83" t="s">
        <v>37</v>
      </c>
      <c r="C38" s="84" t="s">
        <v>36</v>
      </c>
      <c r="D38" s="3" t="s">
        <v>11</v>
      </c>
      <c r="E38" s="85">
        <v>11</v>
      </c>
      <c r="F38" s="85"/>
      <c r="G38" s="85"/>
      <c r="H38" s="85">
        <v>1</v>
      </c>
      <c r="I38" s="85"/>
      <c r="J38" s="86">
        <f>E38*H38</f>
        <v>11</v>
      </c>
      <c r="K38" s="86"/>
      <c r="L38" s="87"/>
      <c r="M38" s="80">
        <v>1.1</v>
      </c>
      <c r="N38" s="5">
        <v>1.2</v>
      </c>
      <c r="O38" s="7" t="e">
        <f>#REF!*M38*N38</f>
        <v>#REF!</v>
      </c>
      <c r="P38" s="4" t="e">
        <f t="shared" si="1"/>
        <v>#REF!</v>
      </c>
      <c r="Q38" s="6" t="e">
        <f>J38*M38*N38*#REF!</f>
        <v>#REF!</v>
      </c>
      <c r="R38" s="5">
        <v>0.1</v>
      </c>
      <c r="S38" s="8">
        <f aca="true" t="shared" si="7" ref="S38:S72">L38-L38*R38</f>
        <v>0</v>
      </c>
      <c r="T38" s="22" t="e">
        <f>T36</f>
        <v>#REF!</v>
      </c>
      <c r="U38" s="9" t="e">
        <f aca="true" t="shared" si="8" ref="U38:U72">ROUND(L38*T38,-1)</f>
        <v>#REF!</v>
      </c>
    </row>
    <row r="39" spans="1:21" ht="16.5" customHeight="1" hidden="1">
      <c r="A39" s="82">
        <f t="shared" si="4"/>
        <v>8</v>
      </c>
      <c r="B39" s="83" t="s">
        <v>46</v>
      </c>
      <c r="C39" s="84" t="s">
        <v>45</v>
      </c>
      <c r="D39" s="3" t="s">
        <v>3</v>
      </c>
      <c r="E39" s="85">
        <v>8</v>
      </c>
      <c r="F39" s="85">
        <v>6.5</v>
      </c>
      <c r="G39" s="85"/>
      <c r="H39" s="85">
        <v>1</v>
      </c>
      <c r="I39" s="85"/>
      <c r="J39" s="86">
        <f aca="true" t="shared" si="9" ref="J39:J50">E39*F39*H39</f>
        <v>52</v>
      </c>
      <c r="K39" s="86"/>
      <c r="L39" s="87"/>
      <c r="M39" s="80">
        <v>1.1</v>
      </c>
      <c r="N39" s="5">
        <v>1.2</v>
      </c>
      <c r="O39" s="7" t="e">
        <f>#REF!*M39*N39</f>
        <v>#REF!</v>
      </c>
      <c r="P39" s="4" t="e">
        <f aca="true" t="shared" si="10" ref="P39:P74">O39-Q39</f>
        <v>#REF!</v>
      </c>
      <c r="Q39" s="6" t="e">
        <f>J39*M39*N39*#REF!</f>
        <v>#REF!</v>
      </c>
      <c r="R39" s="5">
        <v>0.1</v>
      </c>
      <c r="S39" s="8">
        <f t="shared" si="7"/>
        <v>0</v>
      </c>
      <c r="T39" s="22" t="e">
        <f aca="true" t="shared" si="11" ref="T39:T44">T38</f>
        <v>#REF!</v>
      </c>
      <c r="U39" s="9" t="e">
        <f t="shared" si="8"/>
        <v>#REF!</v>
      </c>
    </row>
    <row r="40" spans="1:21" ht="16.5" customHeight="1" hidden="1">
      <c r="A40" s="82">
        <f t="shared" si="4"/>
        <v>9</v>
      </c>
      <c r="B40" s="83" t="s">
        <v>46</v>
      </c>
      <c r="C40" s="84" t="s">
        <v>45</v>
      </c>
      <c r="D40" s="3" t="s">
        <v>3</v>
      </c>
      <c r="E40" s="85">
        <v>1.1</v>
      </c>
      <c r="F40" s="85">
        <v>1.5</v>
      </c>
      <c r="G40" s="85"/>
      <c r="H40" s="85">
        <v>1</v>
      </c>
      <c r="I40" s="85"/>
      <c r="J40" s="86">
        <f t="shared" si="9"/>
        <v>1.6500000000000001</v>
      </c>
      <c r="K40" s="86"/>
      <c r="L40" s="87"/>
      <c r="M40" s="80">
        <v>1.1</v>
      </c>
      <c r="N40" s="5">
        <v>1.2</v>
      </c>
      <c r="O40" s="7" t="e">
        <f>#REF!*M40*N40</f>
        <v>#REF!</v>
      </c>
      <c r="P40" s="4" t="e">
        <f t="shared" si="10"/>
        <v>#REF!</v>
      </c>
      <c r="Q40" s="6" t="e">
        <f>J40*M40*N40*#REF!</f>
        <v>#REF!</v>
      </c>
      <c r="R40" s="5">
        <v>0.1</v>
      </c>
      <c r="S40" s="8">
        <f t="shared" si="7"/>
        <v>0</v>
      </c>
      <c r="T40" s="22" t="e">
        <f t="shared" si="11"/>
        <v>#REF!</v>
      </c>
      <c r="U40" s="9" t="e">
        <f t="shared" si="8"/>
        <v>#REF!</v>
      </c>
    </row>
    <row r="41" spans="1:21" ht="16.5" customHeight="1" hidden="1">
      <c r="A41" s="82">
        <f t="shared" si="4"/>
        <v>10</v>
      </c>
      <c r="B41" s="83" t="s">
        <v>46</v>
      </c>
      <c r="C41" s="84" t="s">
        <v>45</v>
      </c>
      <c r="D41" s="3" t="s">
        <v>3</v>
      </c>
      <c r="E41" s="85">
        <v>13.15</v>
      </c>
      <c r="F41" s="85">
        <v>7.9</v>
      </c>
      <c r="G41" s="85"/>
      <c r="H41" s="85">
        <v>1</v>
      </c>
      <c r="I41" s="85"/>
      <c r="J41" s="86">
        <f t="shared" si="9"/>
        <v>103.885</v>
      </c>
      <c r="K41" s="86"/>
      <c r="L41" s="87"/>
      <c r="M41" s="80">
        <v>1.1</v>
      </c>
      <c r="N41" s="5">
        <v>1.2</v>
      </c>
      <c r="O41" s="7" t="e">
        <f>#REF!*M41*N41</f>
        <v>#REF!</v>
      </c>
      <c r="P41" s="4" t="e">
        <f t="shared" si="10"/>
        <v>#REF!</v>
      </c>
      <c r="Q41" s="6" t="e">
        <f>J41*M41*N41*#REF!</f>
        <v>#REF!</v>
      </c>
      <c r="R41" s="5">
        <v>0.1</v>
      </c>
      <c r="S41" s="8">
        <f t="shared" si="7"/>
        <v>0</v>
      </c>
      <c r="T41" s="22" t="e">
        <f t="shared" si="11"/>
        <v>#REF!</v>
      </c>
      <c r="U41" s="9" t="e">
        <f t="shared" si="8"/>
        <v>#REF!</v>
      </c>
    </row>
    <row r="42" spans="1:21" ht="16.5" customHeight="1" hidden="1">
      <c r="A42" s="82">
        <f t="shared" si="4"/>
        <v>11</v>
      </c>
      <c r="B42" s="83" t="s">
        <v>46</v>
      </c>
      <c r="C42" s="84" t="s">
        <v>45</v>
      </c>
      <c r="D42" s="3" t="s">
        <v>3</v>
      </c>
      <c r="E42" s="85">
        <v>3.5</v>
      </c>
      <c r="F42" s="85">
        <v>2.7</v>
      </c>
      <c r="G42" s="85"/>
      <c r="H42" s="85">
        <v>1</v>
      </c>
      <c r="I42" s="85"/>
      <c r="J42" s="86">
        <f t="shared" si="9"/>
        <v>9.450000000000001</v>
      </c>
      <c r="K42" s="86"/>
      <c r="L42" s="87"/>
      <c r="M42" s="80">
        <v>1.1</v>
      </c>
      <c r="N42" s="5">
        <v>1.2</v>
      </c>
      <c r="O42" s="7" t="e">
        <f>#REF!*M42*N42</f>
        <v>#REF!</v>
      </c>
      <c r="P42" s="4" t="e">
        <f t="shared" si="10"/>
        <v>#REF!</v>
      </c>
      <c r="Q42" s="6" t="e">
        <f>J42*M42*N42*#REF!</f>
        <v>#REF!</v>
      </c>
      <c r="R42" s="5">
        <v>0.1</v>
      </c>
      <c r="S42" s="8">
        <f t="shared" si="7"/>
        <v>0</v>
      </c>
      <c r="T42" s="22" t="e">
        <f t="shared" si="11"/>
        <v>#REF!</v>
      </c>
      <c r="U42" s="9" t="e">
        <f t="shared" si="8"/>
        <v>#REF!</v>
      </c>
    </row>
    <row r="43" spans="1:21" ht="16.5" customHeight="1" hidden="1">
      <c r="A43" s="82">
        <f t="shared" si="4"/>
        <v>12</v>
      </c>
      <c r="B43" s="83" t="s">
        <v>46</v>
      </c>
      <c r="C43" s="84" t="s">
        <v>45</v>
      </c>
      <c r="D43" s="3" t="s">
        <v>3</v>
      </c>
      <c r="E43" s="85">
        <v>5.06</v>
      </c>
      <c r="F43" s="85">
        <v>3</v>
      </c>
      <c r="G43" s="85"/>
      <c r="H43" s="85">
        <v>1</v>
      </c>
      <c r="I43" s="85"/>
      <c r="J43" s="86">
        <f t="shared" si="9"/>
        <v>15.18</v>
      </c>
      <c r="K43" s="86"/>
      <c r="L43" s="87"/>
      <c r="M43" s="80">
        <v>1.1</v>
      </c>
      <c r="N43" s="5">
        <v>1.2</v>
      </c>
      <c r="O43" s="7" t="e">
        <f>#REF!*M43*N43</f>
        <v>#REF!</v>
      </c>
      <c r="P43" s="4" t="e">
        <f t="shared" si="10"/>
        <v>#REF!</v>
      </c>
      <c r="Q43" s="6" t="e">
        <f>J43*M43*N43*#REF!</f>
        <v>#REF!</v>
      </c>
      <c r="R43" s="5">
        <v>0.1</v>
      </c>
      <c r="S43" s="8">
        <f t="shared" si="7"/>
        <v>0</v>
      </c>
      <c r="T43" s="22" t="e">
        <f t="shared" si="11"/>
        <v>#REF!</v>
      </c>
      <c r="U43" s="9" t="e">
        <f t="shared" si="8"/>
        <v>#REF!</v>
      </c>
    </row>
    <row r="44" spans="1:21" ht="16.5" customHeight="1" hidden="1">
      <c r="A44" s="82">
        <f t="shared" si="4"/>
        <v>13</v>
      </c>
      <c r="B44" s="83" t="s">
        <v>46</v>
      </c>
      <c r="C44" s="84" t="s">
        <v>45</v>
      </c>
      <c r="D44" s="3" t="s">
        <v>3</v>
      </c>
      <c r="E44" s="85">
        <v>3.44</v>
      </c>
      <c r="F44" s="85">
        <v>0.3</v>
      </c>
      <c r="G44" s="85"/>
      <c r="H44" s="85">
        <v>1</v>
      </c>
      <c r="I44" s="85"/>
      <c r="J44" s="86">
        <f t="shared" si="9"/>
        <v>1.032</v>
      </c>
      <c r="K44" s="86"/>
      <c r="L44" s="87"/>
      <c r="M44" s="80">
        <v>1.1</v>
      </c>
      <c r="N44" s="5">
        <v>1.2</v>
      </c>
      <c r="O44" s="7" t="e">
        <f>#REF!*M44*N44</f>
        <v>#REF!</v>
      </c>
      <c r="P44" s="4" t="e">
        <f t="shared" si="10"/>
        <v>#REF!</v>
      </c>
      <c r="Q44" s="6" t="e">
        <f>J44*M44*N44*#REF!</f>
        <v>#REF!</v>
      </c>
      <c r="R44" s="5">
        <v>0.1</v>
      </c>
      <c r="S44" s="8">
        <f t="shared" si="7"/>
        <v>0</v>
      </c>
      <c r="T44" s="22" t="e">
        <f t="shared" si="11"/>
        <v>#REF!</v>
      </c>
      <c r="U44" s="9" t="e">
        <f t="shared" si="8"/>
        <v>#REF!</v>
      </c>
    </row>
    <row r="45" spans="1:21" ht="16.5" customHeight="1">
      <c r="A45" s="82">
        <f t="shared" si="4"/>
        <v>14</v>
      </c>
      <c r="B45" s="83" t="s">
        <v>46</v>
      </c>
      <c r="C45" s="84" t="s">
        <v>45</v>
      </c>
      <c r="D45" s="3" t="s">
        <v>3</v>
      </c>
      <c r="E45" s="85">
        <f>SUM(J39:J44)</f>
        <v>183.197</v>
      </c>
      <c r="F45" s="85">
        <v>1</v>
      </c>
      <c r="G45" s="85"/>
      <c r="H45" s="85">
        <v>1</v>
      </c>
      <c r="I45" s="85"/>
      <c r="J45" s="86">
        <f>E45*F45*H45</f>
        <v>183.197</v>
      </c>
      <c r="K45" s="86"/>
      <c r="L45" s="87"/>
      <c r="M45" s="80">
        <v>1.1</v>
      </c>
      <c r="N45" s="5">
        <v>1.2</v>
      </c>
      <c r="O45" s="7" t="e">
        <f>#REF!*M45*N45</f>
        <v>#REF!</v>
      </c>
      <c r="P45" s="4" t="e">
        <f t="shared" si="10"/>
        <v>#REF!</v>
      </c>
      <c r="Q45" s="6" t="e">
        <f>J45*M45*N45*#REF!</f>
        <v>#REF!</v>
      </c>
      <c r="R45" s="5">
        <v>0.1</v>
      </c>
      <c r="S45" s="8">
        <f t="shared" si="7"/>
        <v>0</v>
      </c>
      <c r="T45" s="22" t="e">
        <f>T44</f>
        <v>#REF!</v>
      </c>
      <c r="U45" s="9" t="e">
        <f t="shared" si="8"/>
        <v>#REF!</v>
      </c>
    </row>
    <row r="46" spans="1:21" ht="16.5" customHeight="1">
      <c r="A46" s="82">
        <f t="shared" si="4"/>
        <v>15</v>
      </c>
      <c r="B46" s="83" t="s">
        <v>47</v>
      </c>
      <c r="C46" s="84" t="s">
        <v>48</v>
      </c>
      <c r="D46" s="3" t="s">
        <v>3</v>
      </c>
      <c r="E46" s="85">
        <f>SUM(J39:J44)</f>
        <v>183.197</v>
      </c>
      <c r="F46" s="85">
        <v>1</v>
      </c>
      <c r="G46" s="85"/>
      <c r="H46" s="85">
        <v>1</v>
      </c>
      <c r="I46" s="85"/>
      <c r="J46" s="86">
        <f t="shared" si="9"/>
        <v>183.197</v>
      </c>
      <c r="K46" s="86"/>
      <c r="L46" s="87"/>
      <c r="M46" s="80">
        <v>1.1</v>
      </c>
      <c r="N46" s="5">
        <v>1.2</v>
      </c>
      <c r="O46" s="7" t="e">
        <f>#REF!*M46*N46</f>
        <v>#REF!</v>
      </c>
      <c r="P46" s="4" t="e">
        <f t="shared" si="10"/>
        <v>#REF!</v>
      </c>
      <c r="Q46" s="6" t="e">
        <f>J46*M46*N46*#REF!</f>
        <v>#REF!</v>
      </c>
      <c r="R46" s="5">
        <v>0.1</v>
      </c>
      <c r="S46" s="8">
        <f t="shared" si="7"/>
        <v>0</v>
      </c>
      <c r="T46" s="22" t="e">
        <f>T38</f>
        <v>#REF!</v>
      </c>
      <c r="U46" s="9" t="e">
        <f t="shared" si="8"/>
        <v>#REF!</v>
      </c>
    </row>
    <row r="47" spans="1:21" ht="16.5" customHeight="1">
      <c r="A47" s="82">
        <f>A46+1</f>
        <v>16</v>
      </c>
      <c r="B47" s="83" t="s">
        <v>53</v>
      </c>
      <c r="C47" s="97" t="s">
        <v>152</v>
      </c>
      <c r="D47" s="3" t="s">
        <v>3</v>
      </c>
      <c r="E47" s="85">
        <f>E46</f>
        <v>183.197</v>
      </c>
      <c r="F47" s="85">
        <v>1</v>
      </c>
      <c r="G47" s="85"/>
      <c r="H47" s="85">
        <v>1</v>
      </c>
      <c r="I47" s="85"/>
      <c r="J47" s="86">
        <f t="shared" si="9"/>
        <v>183.197</v>
      </c>
      <c r="K47" s="86"/>
      <c r="L47" s="87"/>
      <c r="M47" s="80">
        <v>1.1</v>
      </c>
      <c r="N47" s="5">
        <v>1.2</v>
      </c>
      <c r="O47" s="7" t="e">
        <f>#REF!*M47*N47</f>
        <v>#REF!</v>
      </c>
      <c r="P47" s="4" t="e">
        <f t="shared" si="10"/>
        <v>#REF!</v>
      </c>
      <c r="Q47" s="6" t="e">
        <f>J47*M47*N47*#REF!</f>
        <v>#REF!</v>
      </c>
      <c r="R47" s="5">
        <v>0.1</v>
      </c>
      <c r="S47" s="8">
        <f t="shared" si="7"/>
        <v>0</v>
      </c>
      <c r="T47" s="22" t="e">
        <f>#REF!</f>
        <v>#REF!</v>
      </c>
      <c r="U47" s="9" t="e">
        <f t="shared" si="8"/>
        <v>#REF!</v>
      </c>
    </row>
    <row r="48" spans="1:21" ht="16.5" customHeight="1">
      <c r="A48" s="82">
        <f>A47+1</f>
        <v>17</v>
      </c>
      <c r="B48" s="83" t="s">
        <v>53</v>
      </c>
      <c r="C48" s="97" t="s">
        <v>153</v>
      </c>
      <c r="D48" s="3" t="s">
        <v>3</v>
      </c>
      <c r="E48" s="85">
        <f>E47</f>
        <v>183.197</v>
      </c>
      <c r="F48" s="85">
        <v>1</v>
      </c>
      <c r="G48" s="85"/>
      <c r="H48" s="85">
        <v>1</v>
      </c>
      <c r="I48" s="85"/>
      <c r="J48" s="86">
        <f>E48*F48*H48</f>
        <v>183.197</v>
      </c>
      <c r="K48" s="86"/>
      <c r="L48" s="87"/>
      <c r="M48" s="80">
        <v>1.1</v>
      </c>
      <c r="N48" s="5">
        <v>1.2</v>
      </c>
      <c r="O48" s="7" t="e">
        <f>#REF!*M48*N48</f>
        <v>#REF!</v>
      </c>
      <c r="P48" s="4" t="e">
        <f>O48-Q48</f>
        <v>#REF!</v>
      </c>
      <c r="Q48" s="6" t="e">
        <f>J48*M48*N48*#REF!</f>
        <v>#REF!</v>
      </c>
      <c r="R48" s="5">
        <v>0.1</v>
      </c>
      <c r="S48" s="8">
        <f>L48-L48*R48</f>
        <v>0</v>
      </c>
      <c r="T48" s="22" t="e">
        <f>#REF!</f>
        <v>#REF!</v>
      </c>
      <c r="U48" s="9" t="e">
        <f>ROUND(L48*T48,-1)</f>
        <v>#REF!</v>
      </c>
    </row>
    <row r="49" spans="1:21" ht="16.5" customHeight="1">
      <c r="A49" s="82">
        <f>A47+1</f>
        <v>17</v>
      </c>
      <c r="B49" s="92" t="s">
        <v>49</v>
      </c>
      <c r="C49" s="84" t="s">
        <v>50</v>
      </c>
      <c r="D49" s="3" t="s">
        <v>3</v>
      </c>
      <c r="E49" s="85">
        <f>E47</f>
        <v>183.197</v>
      </c>
      <c r="F49" s="85">
        <v>1</v>
      </c>
      <c r="G49" s="85"/>
      <c r="H49" s="85">
        <v>1</v>
      </c>
      <c r="I49" s="85"/>
      <c r="J49" s="86">
        <f t="shared" si="9"/>
        <v>183.197</v>
      </c>
      <c r="K49" s="86"/>
      <c r="L49" s="87"/>
      <c r="M49" s="80">
        <v>1.1</v>
      </c>
      <c r="N49" s="5">
        <v>1.2</v>
      </c>
      <c r="O49" s="7" t="e">
        <f>#REF!*M49*N49</f>
        <v>#REF!</v>
      </c>
      <c r="P49" s="4" t="e">
        <f t="shared" si="10"/>
        <v>#REF!</v>
      </c>
      <c r="Q49" s="6" t="e">
        <f>J49*M49*N49*#REF!</f>
        <v>#REF!</v>
      </c>
      <c r="R49" s="5">
        <v>0.1</v>
      </c>
      <c r="S49" s="8">
        <f t="shared" si="7"/>
        <v>0</v>
      </c>
      <c r="T49" s="22" t="e">
        <f>T47</f>
        <v>#REF!</v>
      </c>
      <c r="U49" s="9" t="e">
        <f t="shared" si="8"/>
        <v>#REF!</v>
      </c>
    </row>
    <row r="50" spans="1:21" ht="16.5" customHeight="1">
      <c r="A50" s="82">
        <f t="shared" si="4"/>
        <v>18</v>
      </c>
      <c r="B50" s="92" t="s">
        <v>51</v>
      </c>
      <c r="C50" s="84" t="s">
        <v>52</v>
      </c>
      <c r="D50" s="3" t="s">
        <v>3</v>
      </c>
      <c r="E50" s="85">
        <f>E49</f>
        <v>183.197</v>
      </c>
      <c r="F50" s="85">
        <v>1</v>
      </c>
      <c r="G50" s="85"/>
      <c r="H50" s="85">
        <v>1</v>
      </c>
      <c r="I50" s="85"/>
      <c r="J50" s="86">
        <f t="shared" si="9"/>
        <v>183.197</v>
      </c>
      <c r="K50" s="86"/>
      <c r="L50" s="87"/>
      <c r="M50" s="80">
        <v>1.1</v>
      </c>
      <c r="N50" s="5">
        <v>1.2</v>
      </c>
      <c r="O50" s="7" t="e">
        <f>#REF!*M50*N50</f>
        <v>#REF!</v>
      </c>
      <c r="P50" s="4" t="e">
        <f t="shared" si="10"/>
        <v>#REF!</v>
      </c>
      <c r="Q50" s="6" t="e">
        <f>J50*M50*N50*#REF!</f>
        <v>#REF!</v>
      </c>
      <c r="R50" s="5">
        <v>0.1</v>
      </c>
      <c r="S50" s="8">
        <f t="shared" si="7"/>
        <v>0</v>
      </c>
      <c r="T50" s="22" t="e">
        <f>T49</f>
        <v>#REF!</v>
      </c>
      <c r="U50" s="9" t="e">
        <f t="shared" si="8"/>
        <v>#REF!</v>
      </c>
    </row>
    <row r="51" spans="1:21" ht="16.5" customHeight="1">
      <c r="A51" s="82">
        <f>A50+1</f>
        <v>19</v>
      </c>
      <c r="B51" s="83" t="s">
        <v>55</v>
      </c>
      <c r="C51" s="84" t="s">
        <v>56</v>
      </c>
      <c r="D51" s="3" t="s">
        <v>31</v>
      </c>
      <c r="E51" s="85">
        <v>18.5</v>
      </c>
      <c r="F51" s="85">
        <v>1</v>
      </c>
      <c r="G51" s="85">
        <v>0.2</v>
      </c>
      <c r="H51" s="85">
        <v>1</v>
      </c>
      <c r="I51" s="85"/>
      <c r="J51" s="86">
        <f>E51*G51*H51</f>
        <v>3.7</v>
      </c>
      <c r="K51" s="86"/>
      <c r="L51" s="87"/>
      <c r="M51" s="80">
        <v>1.1</v>
      </c>
      <c r="N51" s="5">
        <v>1.2</v>
      </c>
      <c r="O51" s="7" t="e">
        <f>#REF!*M51*N51</f>
        <v>#REF!</v>
      </c>
      <c r="P51" s="4" t="e">
        <f t="shared" si="10"/>
        <v>#REF!</v>
      </c>
      <c r="Q51" s="6" t="e">
        <f>J51*M51*N51*#REF!</f>
        <v>#REF!</v>
      </c>
      <c r="R51" s="5">
        <v>0.1</v>
      </c>
      <c r="S51" s="8">
        <f t="shared" si="7"/>
        <v>0</v>
      </c>
      <c r="T51" s="22" t="e">
        <f>#REF!</f>
        <v>#REF!</v>
      </c>
      <c r="U51" s="9" t="e">
        <f t="shared" si="8"/>
        <v>#REF!</v>
      </c>
    </row>
    <row r="52" spans="1:21" ht="16.5" customHeight="1">
      <c r="A52" s="82">
        <f>A51+1</f>
        <v>20</v>
      </c>
      <c r="B52" s="83" t="s">
        <v>58</v>
      </c>
      <c r="C52" s="84" t="s">
        <v>57</v>
      </c>
      <c r="D52" s="3" t="s">
        <v>31</v>
      </c>
      <c r="E52" s="85">
        <v>18.5</v>
      </c>
      <c r="F52" s="85">
        <v>1</v>
      </c>
      <c r="G52" s="85">
        <v>0.4</v>
      </c>
      <c r="H52" s="85">
        <v>1</v>
      </c>
      <c r="I52" s="85"/>
      <c r="J52" s="86">
        <f>E52*G52*H52</f>
        <v>7.4</v>
      </c>
      <c r="K52" s="86"/>
      <c r="L52" s="87"/>
      <c r="M52" s="80">
        <v>1.1</v>
      </c>
      <c r="N52" s="5">
        <v>1.2</v>
      </c>
      <c r="O52" s="7" t="e">
        <f>#REF!*M52*N52</f>
        <v>#REF!</v>
      </c>
      <c r="P52" s="4" t="e">
        <f t="shared" si="10"/>
        <v>#REF!</v>
      </c>
      <c r="Q52" s="6" t="e">
        <f>J52*M52*N52*#REF!</f>
        <v>#REF!</v>
      </c>
      <c r="R52" s="5">
        <v>0.1</v>
      </c>
      <c r="S52" s="8">
        <f t="shared" si="7"/>
        <v>0</v>
      </c>
      <c r="T52" s="22" t="e">
        <f>#REF!</f>
        <v>#REF!</v>
      </c>
      <c r="U52" s="9" t="e">
        <f t="shared" si="8"/>
        <v>#REF!</v>
      </c>
    </row>
    <row r="53" spans="1:21" ht="16.5" customHeight="1">
      <c r="A53" s="82">
        <f>A52+1</f>
        <v>21</v>
      </c>
      <c r="B53" s="83" t="s">
        <v>53</v>
      </c>
      <c r="C53" s="97" t="s">
        <v>154</v>
      </c>
      <c r="D53" s="3" t="s">
        <v>155</v>
      </c>
      <c r="E53" s="85">
        <f>E52</f>
        <v>18.5</v>
      </c>
      <c r="F53" s="85">
        <v>1</v>
      </c>
      <c r="G53" s="85"/>
      <c r="H53" s="85">
        <v>1</v>
      </c>
      <c r="I53" s="85"/>
      <c r="J53" s="86">
        <v>2</v>
      </c>
      <c r="K53" s="86"/>
      <c r="L53" s="87"/>
      <c r="M53" s="80">
        <v>1.1</v>
      </c>
      <c r="N53" s="5">
        <v>1.2</v>
      </c>
      <c r="O53" s="7" t="e">
        <f>#REF!*M53*N53</f>
        <v>#REF!</v>
      </c>
      <c r="P53" s="4" t="e">
        <f t="shared" si="10"/>
        <v>#REF!</v>
      </c>
      <c r="Q53" s="6" t="e">
        <f>J53*M53*N53*#REF!</f>
        <v>#REF!</v>
      </c>
      <c r="R53" s="5">
        <v>0.1</v>
      </c>
      <c r="S53" s="8">
        <f t="shared" si="7"/>
        <v>0</v>
      </c>
      <c r="T53" s="22" t="e">
        <f>#REF!</f>
        <v>#REF!</v>
      </c>
      <c r="U53" s="9" t="e">
        <f t="shared" si="8"/>
        <v>#REF!</v>
      </c>
    </row>
    <row r="54" spans="1:21" ht="16.5" customHeight="1">
      <c r="A54" s="82">
        <f>A52+1</f>
        <v>21</v>
      </c>
      <c r="B54" s="83" t="s">
        <v>59</v>
      </c>
      <c r="C54" s="84" t="s">
        <v>60</v>
      </c>
      <c r="D54" s="3" t="s">
        <v>11</v>
      </c>
      <c r="E54" s="85">
        <v>18.5</v>
      </c>
      <c r="F54" s="85"/>
      <c r="G54" s="85"/>
      <c r="H54" s="85">
        <v>1</v>
      </c>
      <c r="I54" s="85"/>
      <c r="J54" s="86">
        <f>E54*H54</f>
        <v>18.5</v>
      </c>
      <c r="K54" s="86"/>
      <c r="L54" s="87"/>
      <c r="M54" s="80">
        <v>1.1</v>
      </c>
      <c r="N54" s="5">
        <v>1.2</v>
      </c>
      <c r="O54" s="7" t="e">
        <f>#REF!*M54*N54</f>
        <v>#REF!</v>
      </c>
      <c r="P54" s="4" t="e">
        <f t="shared" si="10"/>
        <v>#REF!</v>
      </c>
      <c r="Q54" s="6" t="e">
        <f>J54*M54*N54*#REF!</f>
        <v>#REF!</v>
      </c>
      <c r="R54" s="5">
        <v>0.1</v>
      </c>
      <c r="S54" s="8">
        <f t="shared" si="7"/>
        <v>0</v>
      </c>
      <c r="T54" s="22" t="e">
        <f>T52</f>
        <v>#REF!</v>
      </c>
      <c r="U54" s="9" t="e">
        <f t="shared" si="8"/>
        <v>#REF!</v>
      </c>
    </row>
    <row r="55" spans="1:21" ht="16.5" customHeight="1">
      <c r="A55" s="82">
        <f t="shared" si="4"/>
        <v>22</v>
      </c>
      <c r="B55" s="83" t="s">
        <v>61</v>
      </c>
      <c r="C55" s="84" t="s">
        <v>62</v>
      </c>
      <c r="D55" s="3" t="s">
        <v>2</v>
      </c>
      <c r="E55" s="85">
        <v>3</v>
      </c>
      <c r="F55" s="85"/>
      <c r="G55" s="85"/>
      <c r="H55" s="85">
        <v>1</v>
      </c>
      <c r="I55" s="85"/>
      <c r="J55" s="86">
        <f>E55*H55</f>
        <v>3</v>
      </c>
      <c r="K55" s="86"/>
      <c r="L55" s="87"/>
      <c r="M55" s="80">
        <v>1.1</v>
      </c>
      <c r="N55" s="5">
        <v>1.2</v>
      </c>
      <c r="O55" s="7" t="e">
        <f>#REF!*M55*N55</f>
        <v>#REF!</v>
      </c>
      <c r="P55" s="4" t="e">
        <f t="shared" si="10"/>
        <v>#REF!</v>
      </c>
      <c r="Q55" s="6" t="e">
        <f>J55*M55*N55*#REF!</f>
        <v>#REF!</v>
      </c>
      <c r="R55" s="5">
        <v>0.1</v>
      </c>
      <c r="S55" s="8">
        <f t="shared" si="7"/>
        <v>0</v>
      </c>
      <c r="T55" s="22" t="e">
        <f>T54</f>
        <v>#REF!</v>
      </c>
      <c r="U55" s="9" t="e">
        <f t="shared" si="8"/>
        <v>#REF!</v>
      </c>
    </row>
    <row r="56" spans="1:21" ht="16.5" customHeight="1">
      <c r="A56" s="82">
        <f t="shared" si="4"/>
        <v>23</v>
      </c>
      <c r="B56" s="83"/>
      <c r="C56" s="84" t="s">
        <v>63</v>
      </c>
      <c r="D56" s="3" t="s">
        <v>2</v>
      </c>
      <c r="E56" s="85">
        <v>1</v>
      </c>
      <c r="F56" s="85"/>
      <c r="G56" s="85"/>
      <c r="H56" s="85">
        <v>1</v>
      </c>
      <c r="I56" s="85"/>
      <c r="J56" s="86">
        <f>E56*H56</f>
        <v>1</v>
      </c>
      <c r="K56" s="86"/>
      <c r="L56" s="87"/>
      <c r="M56" s="80">
        <v>1.1</v>
      </c>
      <c r="N56" s="5">
        <v>1.2</v>
      </c>
      <c r="O56" s="7" t="e">
        <f>#REF!*M56*N56</f>
        <v>#REF!</v>
      </c>
      <c r="P56" s="4" t="e">
        <f t="shared" si="10"/>
        <v>#REF!</v>
      </c>
      <c r="Q56" s="6" t="e">
        <f>J56*M56*N56*#REF!</f>
        <v>#REF!</v>
      </c>
      <c r="R56" s="5">
        <v>0.1</v>
      </c>
      <c r="S56" s="8">
        <f t="shared" si="7"/>
        <v>0</v>
      </c>
      <c r="T56" s="22" t="e">
        <f>T55</f>
        <v>#REF!</v>
      </c>
      <c r="U56" s="9" t="e">
        <f t="shared" si="8"/>
        <v>#REF!</v>
      </c>
    </row>
    <row r="57" spans="1:21" ht="16.5" customHeight="1">
      <c r="A57" s="82">
        <f>A56+1</f>
        <v>24</v>
      </c>
      <c r="B57" s="83"/>
      <c r="C57" s="84" t="s">
        <v>64</v>
      </c>
      <c r="D57" s="3" t="s">
        <v>31</v>
      </c>
      <c r="E57" s="85">
        <v>18.5</v>
      </c>
      <c r="F57" s="85">
        <v>1</v>
      </c>
      <c r="G57" s="85">
        <v>0.4</v>
      </c>
      <c r="H57" s="85">
        <v>1</v>
      </c>
      <c r="I57" s="85"/>
      <c r="J57" s="86">
        <f>E57*G57*H57</f>
        <v>7.4</v>
      </c>
      <c r="K57" s="86"/>
      <c r="L57" s="87"/>
      <c r="M57" s="80">
        <v>1.1</v>
      </c>
      <c r="N57" s="5">
        <v>1.2</v>
      </c>
      <c r="O57" s="7" t="e">
        <f>#REF!*M57*N57</f>
        <v>#REF!</v>
      </c>
      <c r="P57" s="4" t="e">
        <f t="shared" si="10"/>
        <v>#REF!</v>
      </c>
      <c r="Q57" s="6" t="e">
        <f>J57*M57*N57*#REF!</f>
        <v>#REF!</v>
      </c>
      <c r="R57" s="5">
        <v>0.1</v>
      </c>
      <c r="S57" s="8">
        <f t="shared" si="7"/>
        <v>0</v>
      </c>
      <c r="T57" s="22" t="e">
        <f>#REF!</f>
        <v>#REF!</v>
      </c>
      <c r="U57" s="9" t="e">
        <f t="shared" si="8"/>
        <v>#REF!</v>
      </c>
    </row>
    <row r="58" spans="1:21" ht="16.5" customHeight="1">
      <c r="A58" s="82">
        <f>A57+1</f>
        <v>25</v>
      </c>
      <c r="B58" s="83" t="s">
        <v>66</v>
      </c>
      <c r="C58" s="84" t="s">
        <v>65</v>
      </c>
      <c r="D58" s="3" t="s">
        <v>31</v>
      </c>
      <c r="E58" s="85">
        <v>18.5</v>
      </c>
      <c r="F58" s="85">
        <v>1</v>
      </c>
      <c r="G58" s="85">
        <v>0.2</v>
      </c>
      <c r="H58" s="85">
        <v>1</v>
      </c>
      <c r="I58" s="85"/>
      <c r="J58" s="86">
        <f>E58*G58*H58</f>
        <v>3.7</v>
      </c>
      <c r="K58" s="86"/>
      <c r="L58" s="87"/>
      <c r="M58" s="80">
        <v>1.1</v>
      </c>
      <c r="N58" s="5">
        <v>1.2</v>
      </c>
      <c r="O58" s="7" t="e">
        <f>#REF!*M58*N58</f>
        <v>#REF!</v>
      </c>
      <c r="P58" s="4" t="e">
        <f t="shared" si="10"/>
        <v>#REF!</v>
      </c>
      <c r="Q58" s="6" t="e">
        <f>J58*M58*N58*#REF!</f>
        <v>#REF!</v>
      </c>
      <c r="R58" s="5">
        <v>0.1</v>
      </c>
      <c r="S58" s="8">
        <f t="shared" si="7"/>
        <v>0</v>
      </c>
      <c r="T58" s="22" t="e">
        <f>#REF!</f>
        <v>#REF!</v>
      </c>
      <c r="U58" s="9" t="e">
        <f t="shared" si="8"/>
        <v>#REF!</v>
      </c>
    </row>
    <row r="59" spans="1:21" ht="16.5" customHeight="1">
      <c r="A59" s="82">
        <f t="shared" si="4"/>
        <v>26</v>
      </c>
      <c r="B59" s="83" t="s">
        <v>72</v>
      </c>
      <c r="C59" s="84" t="s">
        <v>71</v>
      </c>
      <c r="D59" s="3" t="s">
        <v>3</v>
      </c>
      <c r="E59" s="85">
        <v>6</v>
      </c>
      <c r="F59" s="85">
        <v>1</v>
      </c>
      <c r="G59" s="85"/>
      <c r="H59" s="85">
        <v>1</v>
      </c>
      <c r="I59" s="85"/>
      <c r="J59" s="86">
        <f>E59*F59*H59</f>
        <v>6</v>
      </c>
      <c r="K59" s="86"/>
      <c r="L59" s="87"/>
      <c r="M59" s="80">
        <v>1.1</v>
      </c>
      <c r="N59" s="5">
        <v>1.2</v>
      </c>
      <c r="O59" s="7" t="e">
        <f>#REF!*M59*N59</f>
        <v>#REF!</v>
      </c>
      <c r="P59" s="4" t="e">
        <f t="shared" si="10"/>
        <v>#REF!</v>
      </c>
      <c r="Q59" s="6" t="e">
        <f>J59*M59*N59*#REF!</f>
        <v>#REF!</v>
      </c>
      <c r="R59" s="5">
        <v>0.1</v>
      </c>
      <c r="S59" s="8">
        <f t="shared" si="7"/>
        <v>0</v>
      </c>
      <c r="T59" s="22" t="e">
        <f>T58</f>
        <v>#REF!</v>
      </c>
      <c r="U59" s="9" t="e">
        <f t="shared" si="8"/>
        <v>#REF!</v>
      </c>
    </row>
    <row r="60" spans="1:21" ht="16.5" customHeight="1">
      <c r="A60" s="82">
        <f t="shared" si="4"/>
        <v>27</v>
      </c>
      <c r="B60" s="83" t="s">
        <v>73</v>
      </c>
      <c r="C60" s="84" t="s">
        <v>67</v>
      </c>
      <c r="D60" s="3" t="s">
        <v>68</v>
      </c>
      <c r="E60" s="85">
        <v>90</v>
      </c>
      <c r="F60" s="85"/>
      <c r="G60" s="85"/>
      <c r="H60" s="85">
        <v>1</v>
      </c>
      <c r="I60" s="85"/>
      <c r="J60" s="86">
        <f>E60*H60</f>
        <v>90</v>
      </c>
      <c r="K60" s="86"/>
      <c r="L60" s="87"/>
      <c r="M60" s="80">
        <v>1.1</v>
      </c>
      <c r="N60" s="5">
        <v>1.2</v>
      </c>
      <c r="O60" s="7" t="e">
        <f>#REF!*M60*N60</f>
        <v>#REF!</v>
      </c>
      <c r="P60" s="4" t="e">
        <f t="shared" si="10"/>
        <v>#REF!</v>
      </c>
      <c r="Q60" s="6" t="e">
        <f>J60*M60*N60*#REF!</f>
        <v>#REF!</v>
      </c>
      <c r="R60" s="5">
        <v>0.1</v>
      </c>
      <c r="S60" s="8">
        <f t="shared" si="7"/>
        <v>0</v>
      </c>
      <c r="T60" s="22" t="e">
        <f>T59</f>
        <v>#REF!</v>
      </c>
      <c r="U60" s="9" t="e">
        <f t="shared" si="8"/>
        <v>#REF!</v>
      </c>
    </row>
    <row r="61" spans="1:21" ht="16.5" customHeight="1">
      <c r="A61" s="82">
        <f>A60+1</f>
        <v>28</v>
      </c>
      <c r="B61" s="83" t="s">
        <v>69</v>
      </c>
      <c r="C61" s="84" t="s">
        <v>70</v>
      </c>
      <c r="D61" s="3" t="s">
        <v>31</v>
      </c>
      <c r="E61" s="85">
        <v>6</v>
      </c>
      <c r="F61" s="85">
        <v>1</v>
      </c>
      <c r="G61" s="85">
        <v>0.2</v>
      </c>
      <c r="H61" s="85">
        <v>1</v>
      </c>
      <c r="I61" s="85"/>
      <c r="J61" s="86">
        <f>E61*G61*H61</f>
        <v>1.2000000000000002</v>
      </c>
      <c r="K61" s="86"/>
      <c r="L61" s="87"/>
      <c r="M61" s="80">
        <v>1.1</v>
      </c>
      <c r="N61" s="5">
        <v>1.2</v>
      </c>
      <c r="O61" s="7" t="e">
        <f>#REF!*M61*N61</f>
        <v>#REF!</v>
      </c>
      <c r="P61" s="4" t="e">
        <f t="shared" si="10"/>
        <v>#REF!</v>
      </c>
      <c r="Q61" s="6" t="e">
        <f>J61*M61*N61*#REF!</f>
        <v>#REF!</v>
      </c>
      <c r="R61" s="5">
        <v>0.1</v>
      </c>
      <c r="S61" s="8">
        <f t="shared" si="7"/>
        <v>0</v>
      </c>
      <c r="T61" s="22" t="e">
        <f>#REF!</f>
        <v>#REF!</v>
      </c>
      <c r="U61" s="9" t="e">
        <f t="shared" si="8"/>
        <v>#REF!</v>
      </c>
    </row>
    <row r="62" spans="1:21" ht="27" customHeight="1">
      <c r="A62" s="82">
        <f t="shared" si="4"/>
        <v>29</v>
      </c>
      <c r="B62" s="83" t="s">
        <v>74</v>
      </c>
      <c r="C62" s="84" t="s">
        <v>75</v>
      </c>
      <c r="D62" s="3" t="s">
        <v>3</v>
      </c>
      <c r="E62" s="85">
        <v>8</v>
      </c>
      <c r="F62" s="85"/>
      <c r="G62" s="85">
        <v>2.4</v>
      </c>
      <c r="H62" s="85">
        <v>1</v>
      </c>
      <c r="I62" s="85"/>
      <c r="J62" s="86">
        <f>E62*G62*H62</f>
        <v>19.2</v>
      </c>
      <c r="K62" s="86"/>
      <c r="L62" s="87"/>
      <c r="M62" s="80">
        <v>1.1</v>
      </c>
      <c r="N62" s="5">
        <v>1.2</v>
      </c>
      <c r="O62" s="7" t="e">
        <f>#REF!*M62*N62</f>
        <v>#REF!</v>
      </c>
      <c r="P62" s="4" t="e">
        <f t="shared" si="10"/>
        <v>#REF!</v>
      </c>
      <c r="Q62" s="6" t="e">
        <f>J62*M62*N62*#REF!</f>
        <v>#REF!</v>
      </c>
      <c r="R62" s="5">
        <v>0.1</v>
      </c>
      <c r="S62" s="8">
        <f t="shared" si="7"/>
        <v>0</v>
      </c>
      <c r="T62" s="22" t="e">
        <f>T61</f>
        <v>#REF!</v>
      </c>
      <c r="U62" s="9" t="e">
        <f t="shared" si="8"/>
        <v>#REF!</v>
      </c>
    </row>
    <row r="63" spans="1:21" ht="16.5" customHeight="1">
      <c r="A63" s="82">
        <f t="shared" si="4"/>
        <v>30</v>
      </c>
      <c r="B63" s="92">
        <v>10.077</v>
      </c>
      <c r="C63" s="84" t="s">
        <v>76</v>
      </c>
      <c r="D63" s="3" t="s">
        <v>3</v>
      </c>
      <c r="E63" s="85">
        <f>E62</f>
        <v>8</v>
      </c>
      <c r="F63" s="85"/>
      <c r="G63" s="85">
        <v>2.4</v>
      </c>
      <c r="H63" s="85">
        <v>2</v>
      </c>
      <c r="I63" s="85"/>
      <c r="J63" s="86">
        <f>E63*G63*H63</f>
        <v>38.4</v>
      </c>
      <c r="K63" s="86"/>
      <c r="L63" s="87"/>
      <c r="M63" s="80">
        <v>1.1</v>
      </c>
      <c r="N63" s="5">
        <v>1.2</v>
      </c>
      <c r="O63" s="7" t="e">
        <f>#REF!*M63*N63</f>
        <v>#REF!</v>
      </c>
      <c r="P63" s="4" t="e">
        <f t="shared" si="10"/>
        <v>#REF!</v>
      </c>
      <c r="Q63" s="6" t="e">
        <f>J63*M63*N63*#REF!</f>
        <v>#REF!</v>
      </c>
      <c r="R63" s="5">
        <v>0.1</v>
      </c>
      <c r="S63" s="8">
        <f t="shared" si="7"/>
        <v>0</v>
      </c>
      <c r="T63" s="22" t="e">
        <f>T62</f>
        <v>#REF!</v>
      </c>
      <c r="U63" s="9" t="e">
        <f t="shared" si="8"/>
        <v>#REF!</v>
      </c>
    </row>
    <row r="64" spans="1:21" ht="16.5" customHeight="1">
      <c r="A64" s="82">
        <f>A63+1</f>
        <v>31</v>
      </c>
      <c r="B64" s="83" t="s">
        <v>29</v>
      </c>
      <c r="C64" s="84" t="s">
        <v>28</v>
      </c>
      <c r="D64" s="3" t="s">
        <v>3</v>
      </c>
      <c r="E64" s="85">
        <f>E63</f>
        <v>8</v>
      </c>
      <c r="F64" s="85"/>
      <c r="G64" s="85">
        <v>2.4</v>
      </c>
      <c r="H64" s="85">
        <v>2</v>
      </c>
      <c r="I64" s="85"/>
      <c r="J64" s="86">
        <f>E64*G64*H64</f>
        <v>38.4</v>
      </c>
      <c r="K64" s="86"/>
      <c r="L64" s="87"/>
      <c r="M64" s="80">
        <v>1.1</v>
      </c>
      <c r="N64" s="5">
        <v>1.2</v>
      </c>
      <c r="O64" s="7" t="e">
        <f>#REF!*M64*N64</f>
        <v>#REF!</v>
      </c>
      <c r="P64" s="4" t="e">
        <f t="shared" si="10"/>
        <v>#REF!</v>
      </c>
      <c r="Q64" s="6" t="e">
        <f>J64*M64*N64*#REF!</f>
        <v>#REF!</v>
      </c>
      <c r="R64" s="5">
        <v>0.1</v>
      </c>
      <c r="S64" s="8">
        <f t="shared" si="7"/>
        <v>0</v>
      </c>
      <c r="T64" s="22" t="e">
        <f>#REF!</f>
        <v>#REF!</v>
      </c>
      <c r="U64" s="9" t="e">
        <f t="shared" si="8"/>
        <v>#REF!</v>
      </c>
    </row>
    <row r="65" spans="1:21" ht="16.5" customHeight="1">
      <c r="A65" s="82">
        <f>A64+1</f>
        <v>32</v>
      </c>
      <c r="B65" s="83" t="s">
        <v>33</v>
      </c>
      <c r="C65" s="84" t="s">
        <v>77</v>
      </c>
      <c r="D65" s="3" t="s">
        <v>3</v>
      </c>
      <c r="E65" s="85">
        <f>E64</f>
        <v>8</v>
      </c>
      <c r="F65" s="85"/>
      <c r="G65" s="85">
        <v>2.4</v>
      </c>
      <c r="H65" s="85">
        <v>2</v>
      </c>
      <c r="I65" s="85"/>
      <c r="J65" s="86">
        <f>E65*G65*H65</f>
        <v>38.4</v>
      </c>
      <c r="K65" s="86"/>
      <c r="L65" s="87"/>
      <c r="M65" s="80">
        <v>1.1</v>
      </c>
      <c r="N65" s="5">
        <v>1.2</v>
      </c>
      <c r="O65" s="7" t="e">
        <f>#REF!*M65*N65</f>
        <v>#REF!</v>
      </c>
      <c r="P65" s="4" t="e">
        <f t="shared" si="10"/>
        <v>#REF!</v>
      </c>
      <c r="Q65" s="6" t="e">
        <f>J65*M65*N65*#REF!</f>
        <v>#REF!</v>
      </c>
      <c r="R65" s="5">
        <v>0.1</v>
      </c>
      <c r="S65" s="8">
        <f t="shared" si="7"/>
        <v>0</v>
      </c>
      <c r="T65" s="22" t="e">
        <f>#REF!</f>
        <v>#REF!</v>
      </c>
      <c r="U65" s="9" t="e">
        <f t="shared" si="8"/>
        <v>#REF!</v>
      </c>
    </row>
    <row r="66" spans="1:21" ht="16.5" customHeight="1">
      <c r="A66" s="82">
        <f t="shared" si="4"/>
        <v>33</v>
      </c>
      <c r="B66" s="83" t="s">
        <v>79</v>
      </c>
      <c r="C66" s="84" t="s">
        <v>78</v>
      </c>
      <c r="D66" s="3" t="s">
        <v>2</v>
      </c>
      <c r="E66" s="85">
        <v>2</v>
      </c>
      <c r="F66" s="85"/>
      <c r="G66" s="85"/>
      <c r="H66" s="85">
        <v>1</v>
      </c>
      <c r="I66" s="85"/>
      <c r="J66" s="86">
        <f>E66*H66</f>
        <v>2</v>
      </c>
      <c r="K66" s="86"/>
      <c r="L66" s="87"/>
      <c r="M66" s="80">
        <v>1.1</v>
      </c>
      <c r="N66" s="5">
        <v>1.2</v>
      </c>
      <c r="O66" s="7" t="e">
        <f>#REF!*M66*N66</f>
        <v>#REF!</v>
      </c>
      <c r="P66" s="4" t="e">
        <f t="shared" si="10"/>
        <v>#REF!</v>
      </c>
      <c r="Q66" s="6" t="e">
        <f>J66*M66*N66*#REF!</f>
        <v>#REF!</v>
      </c>
      <c r="R66" s="5">
        <v>0.1</v>
      </c>
      <c r="S66" s="8">
        <f t="shared" si="7"/>
        <v>0</v>
      </c>
      <c r="T66" s="22" t="e">
        <f>T65</f>
        <v>#REF!</v>
      </c>
      <c r="U66" s="9" t="e">
        <f t="shared" si="8"/>
        <v>#REF!</v>
      </c>
    </row>
    <row r="67" spans="1:21" ht="16.5" customHeight="1">
      <c r="A67" s="82">
        <f>A66+1</f>
        <v>34</v>
      </c>
      <c r="B67" s="83" t="s">
        <v>81</v>
      </c>
      <c r="C67" s="84" t="s">
        <v>80</v>
      </c>
      <c r="D67" s="3" t="s">
        <v>3</v>
      </c>
      <c r="E67" s="85">
        <v>2.5</v>
      </c>
      <c r="F67" s="85"/>
      <c r="G67" s="85">
        <v>1.9</v>
      </c>
      <c r="H67" s="85">
        <v>1</v>
      </c>
      <c r="I67" s="85"/>
      <c r="J67" s="86">
        <f>E67*G67*H67</f>
        <v>4.75</v>
      </c>
      <c r="K67" s="86"/>
      <c r="L67" s="87"/>
      <c r="M67" s="80">
        <v>1.1</v>
      </c>
      <c r="N67" s="5">
        <v>1.2</v>
      </c>
      <c r="O67" s="7" t="e">
        <f>#REF!*M67*N67</f>
        <v>#REF!</v>
      </c>
      <c r="P67" s="4" t="e">
        <f t="shared" si="10"/>
        <v>#REF!</v>
      </c>
      <c r="Q67" s="6" t="e">
        <f>J67*M67*N67*#REF!</f>
        <v>#REF!</v>
      </c>
      <c r="R67" s="5">
        <v>0.1</v>
      </c>
      <c r="S67" s="8">
        <f t="shared" si="7"/>
        <v>0</v>
      </c>
      <c r="T67" s="22" t="e">
        <f>#REF!</f>
        <v>#REF!</v>
      </c>
      <c r="U67" s="9" t="e">
        <f t="shared" si="8"/>
        <v>#REF!</v>
      </c>
    </row>
    <row r="68" spans="1:21" ht="16.5" customHeight="1">
      <c r="A68" s="82">
        <f>A67+1</f>
        <v>35</v>
      </c>
      <c r="B68" s="83" t="s">
        <v>81</v>
      </c>
      <c r="C68" s="84" t="s">
        <v>80</v>
      </c>
      <c r="D68" s="3" t="s">
        <v>3</v>
      </c>
      <c r="E68" s="85">
        <v>2.7</v>
      </c>
      <c r="F68" s="85"/>
      <c r="G68" s="85">
        <v>1.9</v>
      </c>
      <c r="H68" s="85">
        <v>1</v>
      </c>
      <c r="I68" s="85"/>
      <c r="J68" s="86">
        <f>E68*G68*H68</f>
        <v>5.13</v>
      </c>
      <c r="K68" s="86"/>
      <c r="L68" s="87"/>
      <c r="M68" s="80">
        <v>1.1</v>
      </c>
      <c r="N68" s="5">
        <v>1.2</v>
      </c>
      <c r="O68" s="7" t="e">
        <f>#REF!*M68*N68</f>
        <v>#REF!</v>
      </c>
      <c r="P68" s="4" t="e">
        <f t="shared" si="10"/>
        <v>#REF!</v>
      </c>
      <c r="Q68" s="6" t="e">
        <f>J68*M68*N68*#REF!</f>
        <v>#REF!</v>
      </c>
      <c r="R68" s="5">
        <v>0.1</v>
      </c>
      <c r="S68" s="8">
        <f t="shared" si="7"/>
        <v>0</v>
      </c>
      <c r="T68" s="22" t="e">
        <f>#REF!</f>
        <v>#REF!</v>
      </c>
      <c r="U68" s="9" t="e">
        <f t="shared" si="8"/>
        <v>#REF!</v>
      </c>
    </row>
    <row r="69" spans="1:21" ht="23.25" customHeight="1">
      <c r="A69" s="98">
        <f>A68+1</f>
        <v>36</v>
      </c>
      <c r="B69" s="93" t="s">
        <v>81</v>
      </c>
      <c r="C69" s="97" t="s">
        <v>156</v>
      </c>
      <c r="D69" s="99" t="s">
        <v>2</v>
      </c>
      <c r="E69" s="94">
        <v>2.7</v>
      </c>
      <c r="F69" s="94"/>
      <c r="G69" s="94">
        <v>1.9</v>
      </c>
      <c r="H69" s="94">
        <v>1</v>
      </c>
      <c r="I69" s="94"/>
      <c r="J69" s="100">
        <v>3</v>
      </c>
      <c r="K69" s="86"/>
      <c r="L69" s="87"/>
      <c r="M69" s="80">
        <v>1.1</v>
      </c>
      <c r="N69" s="5">
        <v>1.2</v>
      </c>
      <c r="O69" s="7" t="e">
        <f>#REF!*M69*N69</f>
        <v>#REF!</v>
      </c>
      <c r="P69" s="4" t="e">
        <f>O69-Q69</f>
        <v>#REF!</v>
      </c>
      <c r="Q69" s="6" t="e">
        <f>J69*M69*N69*#REF!</f>
        <v>#REF!</v>
      </c>
      <c r="R69" s="5">
        <v>0.1</v>
      </c>
      <c r="S69" s="8">
        <f>L69-L69*R69</f>
        <v>0</v>
      </c>
      <c r="T69" s="22" t="e">
        <f>#REF!</f>
        <v>#REF!</v>
      </c>
      <c r="U69" s="9" t="e">
        <f>ROUND(L69*T69,-1)</f>
        <v>#REF!</v>
      </c>
    </row>
    <row r="70" spans="1:21" ht="16.5" customHeight="1">
      <c r="A70" s="82">
        <f>A68+1</f>
        <v>36</v>
      </c>
      <c r="B70" s="83" t="s">
        <v>82</v>
      </c>
      <c r="C70" s="84" t="s">
        <v>83</v>
      </c>
      <c r="D70" s="3" t="s">
        <v>11</v>
      </c>
      <c r="E70" s="85">
        <v>76</v>
      </c>
      <c r="F70" s="85"/>
      <c r="G70" s="85"/>
      <c r="H70" s="85">
        <v>1</v>
      </c>
      <c r="I70" s="85"/>
      <c r="J70" s="86">
        <f aca="true" t="shared" si="12" ref="J70:J91">E70*H70</f>
        <v>76</v>
      </c>
      <c r="K70" s="86"/>
      <c r="L70" s="87"/>
      <c r="M70" s="80">
        <v>1.1</v>
      </c>
      <c r="N70" s="5">
        <v>1.2</v>
      </c>
      <c r="O70" s="7" t="e">
        <f>#REF!*M70*N70</f>
        <v>#REF!</v>
      </c>
      <c r="P70" s="4" t="e">
        <f t="shared" si="10"/>
        <v>#REF!</v>
      </c>
      <c r="Q70" s="6" t="e">
        <f>J70*M70*N70*#REF!</f>
        <v>#REF!</v>
      </c>
      <c r="R70" s="5">
        <v>0.1</v>
      </c>
      <c r="S70" s="8">
        <f t="shared" si="7"/>
        <v>0</v>
      </c>
      <c r="T70" s="22" t="e">
        <f>T68</f>
        <v>#REF!</v>
      </c>
      <c r="U70" s="9" t="e">
        <f t="shared" si="8"/>
        <v>#REF!</v>
      </c>
    </row>
    <row r="71" spans="1:21" ht="16.5" customHeight="1">
      <c r="A71" s="82">
        <f t="shared" si="4"/>
        <v>37</v>
      </c>
      <c r="B71" s="83" t="s">
        <v>84</v>
      </c>
      <c r="C71" s="84" t="s">
        <v>85</v>
      </c>
      <c r="D71" s="3" t="s">
        <v>11</v>
      </c>
      <c r="E71" s="85">
        <v>166</v>
      </c>
      <c r="F71" s="85"/>
      <c r="G71" s="85"/>
      <c r="H71" s="85">
        <v>1</v>
      </c>
      <c r="I71" s="85"/>
      <c r="J71" s="86">
        <f t="shared" si="12"/>
        <v>166</v>
      </c>
      <c r="K71" s="86"/>
      <c r="L71" s="87"/>
      <c r="M71" s="80">
        <v>1.1</v>
      </c>
      <c r="N71" s="5">
        <v>1.2</v>
      </c>
      <c r="O71" s="7" t="e">
        <f>#REF!*M71*N71</f>
        <v>#REF!</v>
      </c>
      <c r="P71" s="4" t="e">
        <f t="shared" si="10"/>
        <v>#REF!</v>
      </c>
      <c r="Q71" s="6" t="e">
        <f>J71*M71*N71*#REF!</f>
        <v>#REF!</v>
      </c>
      <c r="R71" s="5">
        <v>0.1</v>
      </c>
      <c r="S71" s="8">
        <f t="shared" si="7"/>
        <v>0</v>
      </c>
      <c r="T71" s="22" t="e">
        <f aca="true" t="shared" si="13" ref="T71:T90">T70</f>
        <v>#REF!</v>
      </c>
      <c r="U71" s="9" t="e">
        <f t="shared" si="8"/>
        <v>#REF!</v>
      </c>
    </row>
    <row r="72" spans="1:21" ht="16.5" customHeight="1">
      <c r="A72" s="82">
        <f t="shared" si="4"/>
        <v>38</v>
      </c>
      <c r="B72" s="83" t="s">
        <v>86</v>
      </c>
      <c r="C72" s="84" t="s">
        <v>87</v>
      </c>
      <c r="D72" s="3" t="s">
        <v>11</v>
      </c>
      <c r="E72" s="85">
        <v>180</v>
      </c>
      <c r="F72" s="85"/>
      <c r="G72" s="85"/>
      <c r="H72" s="85">
        <v>1</v>
      </c>
      <c r="I72" s="85"/>
      <c r="J72" s="86">
        <f t="shared" si="12"/>
        <v>180</v>
      </c>
      <c r="K72" s="86"/>
      <c r="L72" s="87"/>
      <c r="M72" s="80">
        <v>1.1</v>
      </c>
      <c r="N72" s="5">
        <v>1.2</v>
      </c>
      <c r="O72" s="7" t="e">
        <f>#REF!*M72*N72</f>
        <v>#REF!</v>
      </c>
      <c r="P72" s="4" t="e">
        <f t="shared" si="10"/>
        <v>#REF!</v>
      </c>
      <c r="Q72" s="6" t="e">
        <f>J72*M72*N72*#REF!</f>
        <v>#REF!</v>
      </c>
      <c r="R72" s="5">
        <v>0.1</v>
      </c>
      <c r="S72" s="8">
        <f t="shared" si="7"/>
        <v>0</v>
      </c>
      <c r="T72" s="22" t="e">
        <f t="shared" si="13"/>
        <v>#REF!</v>
      </c>
      <c r="U72" s="9" t="e">
        <f t="shared" si="8"/>
        <v>#REF!</v>
      </c>
    </row>
    <row r="73" spans="1:21" ht="16.5" customHeight="1">
      <c r="A73" s="82">
        <f t="shared" si="4"/>
        <v>39</v>
      </c>
      <c r="B73" s="83" t="s">
        <v>89</v>
      </c>
      <c r="C73" s="84" t="s">
        <v>88</v>
      </c>
      <c r="D73" s="3" t="s">
        <v>2</v>
      </c>
      <c r="E73" s="85">
        <v>25</v>
      </c>
      <c r="F73" s="85"/>
      <c r="G73" s="85"/>
      <c r="H73" s="85">
        <v>1</v>
      </c>
      <c r="I73" s="85"/>
      <c r="J73" s="86">
        <f t="shared" si="12"/>
        <v>25</v>
      </c>
      <c r="K73" s="86"/>
      <c r="L73" s="87"/>
      <c r="M73" s="80">
        <v>1.1</v>
      </c>
      <c r="N73" s="5">
        <v>1.2</v>
      </c>
      <c r="O73" s="7" t="e">
        <f>#REF!*M73*N73</f>
        <v>#REF!</v>
      </c>
      <c r="P73" s="4" t="e">
        <f t="shared" si="10"/>
        <v>#REF!</v>
      </c>
      <c r="Q73" s="6" t="e">
        <f>J73*M73*N73*#REF!</f>
        <v>#REF!</v>
      </c>
      <c r="R73" s="5">
        <v>0.1</v>
      </c>
      <c r="S73" s="8">
        <f aca="true" t="shared" si="14" ref="S73:S109">L73-L73*R73</f>
        <v>0</v>
      </c>
      <c r="T73" s="22" t="e">
        <f t="shared" si="13"/>
        <v>#REF!</v>
      </c>
      <c r="U73" s="9" t="e">
        <f aca="true" t="shared" si="15" ref="U73:U109">ROUND(L73*T73,-1)</f>
        <v>#REF!</v>
      </c>
    </row>
    <row r="74" spans="1:21" ht="16.5" customHeight="1">
      <c r="A74" s="82">
        <f t="shared" si="4"/>
        <v>40</v>
      </c>
      <c r="B74" s="83"/>
      <c r="C74" s="84" t="s">
        <v>90</v>
      </c>
      <c r="D74" s="3" t="s">
        <v>2</v>
      </c>
      <c r="E74" s="85">
        <v>12</v>
      </c>
      <c r="F74" s="85"/>
      <c r="G74" s="85"/>
      <c r="H74" s="85">
        <v>1</v>
      </c>
      <c r="I74" s="85"/>
      <c r="J74" s="86">
        <f t="shared" si="12"/>
        <v>12</v>
      </c>
      <c r="K74" s="86"/>
      <c r="L74" s="87"/>
      <c r="M74" s="80">
        <v>1.1</v>
      </c>
      <c r="N74" s="5">
        <v>1.2</v>
      </c>
      <c r="O74" s="7" t="e">
        <f>#REF!*M74*N74</f>
        <v>#REF!</v>
      </c>
      <c r="P74" s="4" t="e">
        <f t="shared" si="10"/>
        <v>#REF!</v>
      </c>
      <c r="Q74" s="6" t="e">
        <f>J74*M74*N74*#REF!</f>
        <v>#REF!</v>
      </c>
      <c r="R74" s="5">
        <v>0.1</v>
      </c>
      <c r="S74" s="8">
        <f t="shared" si="14"/>
        <v>0</v>
      </c>
      <c r="T74" s="22" t="e">
        <f t="shared" si="13"/>
        <v>#REF!</v>
      </c>
      <c r="U74" s="9" t="e">
        <f t="shared" si="15"/>
        <v>#REF!</v>
      </c>
    </row>
    <row r="75" spans="1:21" ht="16.5" customHeight="1">
      <c r="A75" s="82">
        <f t="shared" si="4"/>
        <v>41</v>
      </c>
      <c r="B75" s="83"/>
      <c r="C75" s="84" t="s">
        <v>91</v>
      </c>
      <c r="D75" s="3" t="s">
        <v>2</v>
      </c>
      <c r="E75" s="85">
        <v>15</v>
      </c>
      <c r="F75" s="85"/>
      <c r="G75" s="85"/>
      <c r="H75" s="85">
        <v>1</v>
      </c>
      <c r="I75" s="85"/>
      <c r="J75" s="86">
        <f t="shared" si="12"/>
        <v>15</v>
      </c>
      <c r="K75" s="86"/>
      <c r="L75" s="87"/>
      <c r="M75" s="80">
        <v>1.1</v>
      </c>
      <c r="N75" s="5">
        <v>1.2</v>
      </c>
      <c r="O75" s="7" t="e">
        <f>#REF!*M75*N75</f>
        <v>#REF!</v>
      </c>
      <c r="P75" s="4" t="e">
        <f aca="true" t="shared" si="16" ref="P75:P109">O75-Q75</f>
        <v>#REF!</v>
      </c>
      <c r="Q75" s="6" t="e">
        <f>J75*M75*N75*#REF!</f>
        <v>#REF!</v>
      </c>
      <c r="R75" s="5">
        <v>0.1</v>
      </c>
      <c r="S75" s="8">
        <f t="shared" si="14"/>
        <v>0</v>
      </c>
      <c r="T75" s="22" t="e">
        <f t="shared" si="13"/>
        <v>#REF!</v>
      </c>
      <c r="U75" s="9" t="e">
        <f t="shared" si="15"/>
        <v>#REF!</v>
      </c>
    </row>
    <row r="76" spans="1:21" ht="16.5" customHeight="1">
      <c r="A76" s="98">
        <f t="shared" si="4"/>
        <v>42</v>
      </c>
      <c r="B76" s="101"/>
      <c r="C76" s="97" t="s">
        <v>157</v>
      </c>
      <c r="D76" s="99" t="s">
        <v>2</v>
      </c>
      <c r="E76" s="102">
        <v>12</v>
      </c>
      <c r="F76" s="102"/>
      <c r="G76" s="102"/>
      <c r="H76" s="102">
        <v>1</v>
      </c>
      <c r="I76" s="102"/>
      <c r="J76" s="100">
        <v>10</v>
      </c>
      <c r="K76" s="86"/>
      <c r="L76" s="87"/>
      <c r="M76" s="80">
        <v>1.1</v>
      </c>
      <c r="N76" s="5">
        <v>1.2</v>
      </c>
      <c r="O76" s="7" t="e">
        <f>#REF!*M76*N76</f>
        <v>#REF!</v>
      </c>
      <c r="P76" s="4" t="e">
        <f t="shared" si="16"/>
        <v>#REF!</v>
      </c>
      <c r="Q76" s="6" t="e">
        <f>J76*M76*N76*#REF!</f>
        <v>#REF!</v>
      </c>
      <c r="R76" s="5">
        <v>0.1</v>
      </c>
      <c r="S76" s="8">
        <f>L76-L76*R76</f>
        <v>0</v>
      </c>
      <c r="T76" s="22" t="e">
        <f t="shared" si="13"/>
        <v>#REF!</v>
      </c>
      <c r="U76" s="9" t="e">
        <f>ROUND(L76*T76,-1)</f>
        <v>#REF!</v>
      </c>
    </row>
    <row r="77" spans="1:21" ht="16.5" customHeight="1">
      <c r="A77" s="98">
        <f t="shared" si="4"/>
        <v>43</v>
      </c>
      <c r="B77" s="101"/>
      <c r="C77" s="97" t="s">
        <v>158</v>
      </c>
      <c r="D77" s="99" t="s">
        <v>2</v>
      </c>
      <c r="E77" s="102">
        <v>15</v>
      </c>
      <c r="F77" s="102"/>
      <c r="G77" s="102"/>
      <c r="H77" s="102">
        <v>1</v>
      </c>
      <c r="I77" s="102"/>
      <c r="J77" s="100">
        <v>5</v>
      </c>
      <c r="K77" s="86"/>
      <c r="L77" s="87"/>
      <c r="M77" s="80">
        <v>1.1</v>
      </c>
      <c r="N77" s="5">
        <v>1.2</v>
      </c>
      <c r="O77" s="7" t="e">
        <f>#REF!*M77*N77</f>
        <v>#REF!</v>
      </c>
      <c r="P77" s="4" t="e">
        <f>O77-Q77</f>
        <v>#REF!</v>
      </c>
      <c r="Q77" s="6" t="e">
        <f>J77*M77*N77*#REF!</f>
        <v>#REF!</v>
      </c>
      <c r="R77" s="5">
        <v>0.1</v>
      </c>
      <c r="S77" s="8">
        <f>L77-L77*R77</f>
        <v>0</v>
      </c>
      <c r="T77" s="22" t="e">
        <f t="shared" si="13"/>
        <v>#REF!</v>
      </c>
      <c r="U77" s="9" t="e">
        <f>ROUND(L77*T77,-1)</f>
        <v>#REF!</v>
      </c>
    </row>
    <row r="78" spans="1:21" ht="16.5" customHeight="1">
      <c r="A78" s="98">
        <f t="shared" si="4"/>
        <v>44</v>
      </c>
      <c r="B78" s="101"/>
      <c r="C78" s="97" t="s">
        <v>168</v>
      </c>
      <c r="D78" s="99" t="s">
        <v>2</v>
      </c>
      <c r="E78" s="102">
        <v>15</v>
      </c>
      <c r="F78" s="102"/>
      <c r="G78" s="102"/>
      <c r="H78" s="102">
        <v>1</v>
      </c>
      <c r="I78" s="102"/>
      <c r="J78" s="100">
        <v>1</v>
      </c>
      <c r="K78" s="86"/>
      <c r="L78" s="87"/>
      <c r="M78" s="80">
        <v>1.1</v>
      </c>
      <c r="N78" s="5">
        <v>1.2</v>
      </c>
      <c r="O78" s="7" t="e">
        <f>#REF!*M78*N78</f>
        <v>#REF!</v>
      </c>
      <c r="P78" s="4" t="e">
        <f>O78-Q78</f>
        <v>#REF!</v>
      </c>
      <c r="Q78" s="6" t="e">
        <f>J78*M78*N78*#REF!</f>
        <v>#REF!</v>
      </c>
      <c r="R78" s="5">
        <v>0.1</v>
      </c>
      <c r="S78" s="8">
        <f>L78-L78*R78</f>
        <v>0</v>
      </c>
      <c r="T78" s="22" t="e">
        <f t="shared" si="13"/>
        <v>#REF!</v>
      </c>
      <c r="U78" s="9" t="e">
        <f>ROUND(L78*T78,-1)</f>
        <v>#REF!</v>
      </c>
    </row>
    <row r="79" spans="1:21" ht="16.5" customHeight="1">
      <c r="A79" s="82">
        <v>45</v>
      </c>
      <c r="B79" s="83"/>
      <c r="C79" s="84" t="s">
        <v>92</v>
      </c>
      <c r="D79" s="3" t="s">
        <v>2</v>
      </c>
      <c r="E79" s="85">
        <v>4</v>
      </c>
      <c r="F79" s="85"/>
      <c r="G79" s="85"/>
      <c r="H79" s="85">
        <v>1</v>
      </c>
      <c r="I79" s="85"/>
      <c r="J79" s="86">
        <f t="shared" si="12"/>
        <v>4</v>
      </c>
      <c r="K79" s="86"/>
      <c r="L79" s="87"/>
      <c r="M79" s="80">
        <v>1.1</v>
      </c>
      <c r="N79" s="5">
        <v>1.2</v>
      </c>
      <c r="O79" s="7" t="e">
        <f>#REF!*M79*N79</f>
        <v>#REF!</v>
      </c>
      <c r="P79" s="4" t="e">
        <f t="shared" si="16"/>
        <v>#REF!</v>
      </c>
      <c r="Q79" s="6" t="e">
        <f>J79*M79*N79*#REF!</f>
        <v>#REF!</v>
      </c>
      <c r="R79" s="5">
        <v>0.1</v>
      </c>
      <c r="S79" s="8">
        <f t="shared" si="14"/>
        <v>0</v>
      </c>
      <c r="T79" s="22" t="e">
        <f>T75</f>
        <v>#REF!</v>
      </c>
      <c r="U79" s="9" t="e">
        <f t="shared" si="15"/>
        <v>#REF!</v>
      </c>
    </row>
    <row r="80" spans="1:21" ht="16.5" customHeight="1">
      <c r="A80" s="82">
        <v>46</v>
      </c>
      <c r="B80" s="83"/>
      <c r="C80" s="84" t="s">
        <v>93</v>
      </c>
      <c r="D80" s="3" t="s">
        <v>2</v>
      </c>
      <c r="E80" s="85">
        <v>1</v>
      </c>
      <c r="F80" s="85"/>
      <c r="G80" s="85"/>
      <c r="H80" s="85">
        <v>1</v>
      </c>
      <c r="I80" s="85"/>
      <c r="J80" s="86">
        <f t="shared" si="12"/>
        <v>1</v>
      </c>
      <c r="K80" s="86"/>
      <c r="L80" s="87"/>
      <c r="M80" s="80">
        <v>1.1</v>
      </c>
      <c r="N80" s="5">
        <v>1.2</v>
      </c>
      <c r="O80" s="7" t="e">
        <f>#REF!*M80*N80</f>
        <v>#REF!</v>
      </c>
      <c r="P80" s="4" t="e">
        <f t="shared" si="16"/>
        <v>#REF!</v>
      </c>
      <c r="Q80" s="6" t="e">
        <f>J80*M80*N80*#REF!</f>
        <v>#REF!</v>
      </c>
      <c r="R80" s="5">
        <v>0.1</v>
      </c>
      <c r="S80" s="8">
        <f t="shared" si="14"/>
        <v>0</v>
      </c>
      <c r="T80" s="22" t="e">
        <f t="shared" si="13"/>
        <v>#REF!</v>
      </c>
      <c r="U80" s="9" t="e">
        <f t="shared" si="15"/>
        <v>#REF!</v>
      </c>
    </row>
    <row r="81" spans="1:21" ht="16.5" customHeight="1">
      <c r="A81" s="82">
        <f t="shared" si="4"/>
        <v>47</v>
      </c>
      <c r="B81" s="83" t="s">
        <v>94</v>
      </c>
      <c r="C81" s="84" t="s">
        <v>95</v>
      </c>
      <c r="D81" s="3" t="s">
        <v>11</v>
      </c>
      <c r="E81" s="85">
        <v>11</v>
      </c>
      <c r="F81" s="85"/>
      <c r="G81" s="85"/>
      <c r="H81" s="85">
        <v>1</v>
      </c>
      <c r="I81" s="85"/>
      <c r="J81" s="86">
        <f t="shared" si="12"/>
        <v>11</v>
      </c>
      <c r="K81" s="86"/>
      <c r="L81" s="87"/>
      <c r="M81" s="80">
        <v>1.1</v>
      </c>
      <c r="N81" s="5">
        <v>1.2</v>
      </c>
      <c r="O81" s="7" t="e">
        <f>#REF!*M81*N81</f>
        <v>#REF!</v>
      </c>
      <c r="P81" s="4" t="e">
        <f t="shared" si="16"/>
        <v>#REF!</v>
      </c>
      <c r="Q81" s="6" t="e">
        <f>J81*M81*N81*#REF!</f>
        <v>#REF!</v>
      </c>
      <c r="R81" s="5">
        <v>0.1</v>
      </c>
      <c r="S81" s="8">
        <f t="shared" si="14"/>
        <v>0</v>
      </c>
      <c r="T81" s="22" t="e">
        <f t="shared" si="13"/>
        <v>#REF!</v>
      </c>
      <c r="U81" s="9" t="e">
        <f t="shared" si="15"/>
        <v>#REF!</v>
      </c>
    </row>
    <row r="82" spans="1:21" ht="21" customHeight="1">
      <c r="A82" s="82">
        <f t="shared" si="4"/>
        <v>48</v>
      </c>
      <c r="B82" s="83" t="s">
        <v>97</v>
      </c>
      <c r="C82" s="84" t="s">
        <v>96</v>
      </c>
      <c r="D82" s="3" t="s">
        <v>11</v>
      </c>
      <c r="E82" s="85">
        <v>11</v>
      </c>
      <c r="F82" s="85"/>
      <c r="G82" s="85"/>
      <c r="H82" s="85">
        <v>1</v>
      </c>
      <c r="I82" s="85"/>
      <c r="J82" s="86">
        <f t="shared" si="12"/>
        <v>11</v>
      </c>
      <c r="K82" s="86"/>
      <c r="L82" s="87"/>
      <c r="M82" s="80">
        <v>1.1</v>
      </c>
      <c r="N82" s="5">
        <v>1.2</v>
      </c>
      <c r="O82" s="7" t="e">
        <f>#REF!*M82*N82</f>
        <v>#REF!</v>
      </c>
      <c r="P82" s="4" t="e">
        <f t="shared" si="16"/>
        <v>#REF!</v>
      </c>
      <c r="Q82" s="6" t="e">
        <f>J82*M82*N82*#REF!</f>
        <v>#REF!</v>
      </c>
      <c r="R82" s="5">
        <v>0.1</v>
      </c>
      <c r="S82" s="8">
        <f t="shared" si="14"/>
        <v>0</v>
      </c>
      <c r="T82" s="22" t="e">
        <f t="shared" si="13"/>
        <v>#REF!</v>
      </c>
      <c r="U82" s="9" t="e">
        <f t="shared" si="15"/>
        <v>#REF!</v>
      </c>
    </row>
    <row r="83" spans="1:21" ht="15.75" customHeight="1">
      <c r="A83" s="82">
        <f t="shared" si="4"/>
        <v>49</v>
      </c>
      <c r="B83" s="83" t="s">
        <v>99</v>
      </c>
      <c r="C83" s="84" t="s">
        <v>100</v>
      </c>
      <c r="D83" s="3" t="s">
        <v>2</v>
      </c>
      <c r="E83" s="85">
        <v>1</v>
      </c>
      <c r="F83" s="85"/>
      <c r="G83" s="85"/>
      <c r="H83" s="85">
        <v>1</v>
      </c>
      <c r="I83" s="85"/>
      <c r="J83" s="86">
        <f t="shared" si="12"/>
        <v>1</v>
      </c>
      <c r="K83" s="86"/>
      <c r="L83" s="87"/>
      <c r="M83" s="80">
        <v>1.1</v>
      </c>
      <c r="N83" s="5">
        <v>1.2</v>
      </c>
      <c r="O83" s="7" t="e">
        <f>#REF!*M83*N83</f>
        <v>#REF!</v>
      </c>
      <c r="P83" s="4" t="e">
        <f t="shared" si="16"/>
        <v>#REF!</v>
      </c>
      <c r="Q83" s="6" t="e">
        <f>J83*M83*N83*#REF!</f>
        <v>#REF!</v>
      </c>
      <c r="R83" s="5">
        <v>0.1</v>
      </c>
      <c r="S83" s="8">
        <f t="shared" si="14"/>
        <v>0</v>
      </c>
      <c r="T83" s="22" t="e">
        <f t="shared" si="13"/>
        <v>#REF!</v>
      </c>
      <c r="U83" s="9" t="e">
        <f t="shared" si="15"/>
        <v>#REF!</v>
      </c>
    </row>
    <row r="84" spans="1:21" ht="15.75" customHeight="1">
      <c r="A84" s="82">
        <f t="shared" si="4"/>
        <v>50</v>
      </c>
      <c r="B84" s="83" t="s">
        <v>102</v>
      </c>
      <c r="C84" s="84" t="s">
        <v>98</v>
      </c>
      <c r="D84" s="3" t="s">
        <v>2</v>
      </c>
      <c r="E84" s="85">
        <v>1</v>
      </c>
      <c r="F84" s="85"/>
      <c r="G84" s="85"/>
      <c r="H84" s="85">
        <v>1</v>
      </c>
      <c r="I84" s="85"/>
      <c r="J84" s="86">
        <f t="shared" si="12"/>
        <v>1</v>
      </c>
      <c r="K84" s="86"/>
      <c r="L84" s="87"/>
      <c r="M84" s="80">
        <v>1.1</v>
      </c>
      <c r="N84" s="5">
        <v>1.2</v>
      </c>
      <c r="O84" s="7" t="e">
        <f>#REF!*M84*N84</f>
        <v>#REF!</v>
      </c>
      <c r="P84" s="4" t="e">
        <f t="shared" si="16"/>
        <v>#REF!</v>
      </c>
      <c r="Q84" s="6" t="e">
        <f>J84*M84*N84*#REF!</f>
        <v>#REF!</v>
      </c>
      <c r="R84" s="5">
        <v>0.1</v>
      </c>
      <c r="S84" s="8">
        <f t="shared" si="14"/>
        <v>0</v>
      </c>
      <c r="T84" s="22" t="e">
        <f t="shared" si="13"/>
        <v>#REF!</v>
      </c>
      <c r="U84" s="9" t="e">
        <f t="shared" si="15"/>
        <v>#REF!</v>
      </c>
    </row>
    <row r="85" spans="1:21" ht="15.75" customHeight="1">
      <c r="A85" s="82">
        <f t="shared" si="4"/>
        <v>51</v>
      </c>
      <c r="B85" s="83" t="s">
        <v>103</v>
      </c>
      <c r="C85" s="84" t="s">
        <v>101</v>
      </c>
      <c r="D85" s="3" t="s">
        <v>2</v>
      </c>
      <c r="E85" s="85">
        <v>1</v>
      </c>
      <c r="F85" s="85"/>
      <c r="G85" s="85"/>
      <c r="H85" s="85">
        <v>1</v>
      </c>
      <c r="I85" s="85"/>
      <c r="J85" s="86">
        <f t="shared" si="12"/>
        <v>1</v>
      </c>
      <c r="K85" s="86"/>
      <c r="L85" s="87"/>
      <c r="M85" s="80">
        <v>1.1</v>
      </c>
      <c r="N85" s="5">
        <v>1.2</v>
      </c>
      <c r="O85" s="7" t="e">
        <f>#REF!*M85*N85</f>
        <v>#REF!</v>
      </c>
      <c r="P85" s="4" t="e">
        <f t="shared" si="16"/>
        <v>#REF!</v>
      </c>
      <c r="Q85" s="6" t="e">
        <f>J85*M85*N85*#REF!</f>
        <v>#REF!</v>
      </c>
      <c r="R85" s="5">
        <v>0.1</v>
      </c>
      <c r="S85" s="8">
        <f t="shared" si="14"/>
        <v>0</v>
      </c>
      <c r="T85" s="22" t="e">
        <f t="shared" si="13"/>
        <v>#REF!</v>
      </c>
      <c r="U85" s="9" t="e">
        <f t="shared" si="15"/>
        <v>#REF!</v>
      </c>
    </row>
    <row r="86" spans="1:21" ht="15.75" customHeight="1">
      <c r="A86" s="82">
        <f t="shared" si="4"/>
        <v>52</v>
      </c>
      <c r="B86" s="83"/>
      <c r="C86" s="84" t="s">
        <v>104</v>
      </c>
      <c r="D86" s="3" t="s">
        <v>2</v>
      </c>
      <c r="E86" s="85">
        <v>1</v>
      </c>
      <c r="F86" s="85"/>
      <c r="G86" s="85"/>
      <c r="H86" s="85">
        <v>1</v>
      </c>
      <c r="I86" s="85"/>
      <c r="J86" s="86">
        <f t="shared" si="12"/>
        <v>1</v>
      </c>
      <c r="K86" s="86"/>
      <c r="L86" s="87"/>
      <c r="M86" s="80">
        <v>1.1</v>
      </c>
      <c r="N86" s="5">
        <v>1.2</v>
      </c>
      <c r="O86" s="7" t="e">
        <f>#REF!*M86*N86</f>
        <v>#REF!</v>
      </c>
      <c r="P86" s="4" t="e">
        <f t="shared" si="16"/>
        <v>#REF!</v>
      </c>
      <c r="Q86" s="6" t="e">
        <f>J86*M86*N86*#REF!</f>
        <v>#REF!</v>
      </c>
      <c r="R86" s="5">
        <v>0.1</v>
      </c>
      <c r="S86" s="8">
        <f t="shared" si="14"/>
        <v>0</v>
      </c>
      <c r="T86" s="22" t="e">
        <f t="shared" si="13"/>
        <v>#REF!</v>
      </c>
      <c r="U86" s="9" t="e">
        <f t="shared" si="15"/>
        <v>#REF!</v>
      </c>
    </row>
    <row r="87" spans="1:21" ht="20.25" customHeight="1">
      <c r="A87" s="98">
        <f t="shared" si="4"/>
        <v>53</v>
      </c>
      <c r="B87" s="101" t="s">
        <v>99</v>
      </c>
      <c r="C87" s="97" t="s">
        <v>159</v>
      </c>
      <c r="D87" s="99" t="s">
        <v>2</v>
      </c>
      <c r="E87" s="102">
        <v>1</v>
      </c>
      <c r="F87" s="102"/>
      <c r="G87" s="102"/>
      <c r="H87" s="102">
        <v>1</v>
      </c>
      <c r="I87" s="102"/>
      <c r="J87" s="100">
        <f>E87*H87</f>
        <v>1</v>
      </c>
      <c r="K87" s="86"/>
      <c r="L87" s="87"/>
      <c r="M87" s="80">
        <v>1.1</v>
      </c>
      <c r="N87" s="5">
        <v>1.2</v>
      </c>
      <c r="O87" s="7" t="e">
        <f>#REF!*M87*N87</f>
        <v>#REF!</v>
      </c>
      <c r="P87" s="4" t="e">
        <f>O87-Q87</f>
        <v>#REF!</v>
      </c>
      <c r="Q87" s="6" t="e">
        <f>J87*M87*N87*#REF!</f>
        <v>#REF!</v>
      </c>
      <c r="R87" s="5">
        <v>0.1</v>
      </c>
      <c r="S87" s="8">
        <f>L87-L87*R87</f>
        <v>0</v>
      </c>
      <c r="T87" s="22" t="e">
        <f t="shared" si="13"/>
        <v>#REF!</v>
      </c>
      <c r="U87" s="9" t="e">
        <f>ROUND(L87*T87,-1)</f>
        <v>#REF!</v>
      </c>
    </row>
    <row r="88" spans="1:21" ht="15.75" customHeight="1">
      <c r="A88" s="98">
        <f t="shared" si="4"/>
        <v>54</v>
      </c>
      <c r="B88" s="101" t="s">
        <v>102</v>
      </c>
      <c r="C88" s="97" t="s">
        <v>160</v>
      </c>
      <c r="D88" s="99" t="s">
        <v>2</v>
      </c>
      <c r="E88" s="102">
        <v>1</v>
      </c>
      <c r="F88" s="102"/>
      <c r="G88" s="102"/>
      <c r="H88" s="102">
        <v>1</v>
      </c>
      <c r="I88" s="102"/>
      <c r="J88" s="100">
        <f>E88*H88</f>
        <v>1</v>
      </c>
      <c r="K88" s="86"/>
      <c r="L88" s="87"/>
      <c r="M88" s="80">
        <v>1.1</v>
      </c>
      <c r="N88" s="5">
        <v>1.2</v>
      </c>
      <c r="O88" s="7" t="e">
        <f>#REF!*M88*N88</f>
        <v>#REF!</v>
      </c>
      <c r="P88" s="4" t="e">
        <f>O88-Q88</f>
        <v>#REF!</v>
      </c>
      <c r="Q88" s="6" t="e">
        <f>J88*M88*N88*#REF!</f>
        <v>#REF!</v>
      </c>
      <c r="R88" s="5">
        <v>0.1</v>
      </c>
      <c r="S88" s="8">
        <f>L88-L88*R88</f>
        <v>0</v>
      </c>
      <c r="T88" s="22" t="e">
        <f t="shared" si="13"/>
        <v>#REF!</v>
      </c>
      <c r="U88" s="9" t="e">
        <f>ROUND(L88*T88,-1)</f>
        <v>#REF!</v>
      </c>
    </row>
    <row r="89" spans="1:21" ht="15.75" customHeight="1">
      <c r="A89" s="98">
        <f t="shared" si="4"/>
        <v>55</v>
      </c>
      <c r="B89" s="101" t="s">
        <v>103</v>
      </c>
      <c r="C89" s="97" t="s">
        <v>161</v>
      </c>
      <c r="D89" s="99" t="s">
        <v>2</v>
      </c>
      <c r="E89" s="102">
        <v>1</v>
      </c>
      <c r="F89" s="102"/>
      <c r="G89" s="102"/>
      <c r="H89" s="102">
        <v>1</v>
      </c>
      <c r="I89" s="102"/>
      <c r="J89" s="100">
        <f>E89*H89</f>
        <v>1</v>
      </c>
      <c r="K89" s="86"/>
      <c r="L89" s="87"/>
      <c r="M89" s="80">
        <v>1.1</v>
      </c>
      <c r="N89" s="5">
        <v>1.2</v>
      </c>
      <c r="O89" s="7" t="e">
        <f>#REF!*M89*N89</f>
        <v>#REF!</v>
      </c>
      <c r="P89" s="4" t="e">
        <f>O89-Q89</f>
        <v>#REF!</v>
      </c>
      <c r="Q89" s="6" t="e">
        <f>J89*M89*N89*#REF!</f>
        <v>#REF!</v>
      </c>
      <c r="R89" s="5">
        <v>0.1</v>
      </c>
      <c r="S89" s="8">
        <f>L89-L89*R89</f>
        <v>0</v>
      </c>
      <c r="T89" s="22" t="e">
        <f t="shared" si="13"/>
        <v>#REF!</v>
      </c>
      <c r="U89" s="9" t="e">
        <f>ROUND(L89*T89,-1)</f>
        <v>#REF!</v>
      </c>
    </row>
    <row r="90" spans="1:21" ht="15.75" customHeight="1">
      <c r="A90" s="98">
        <f t="shared" si="4"/>
        <v>56</v>
      </c>
      <c r="B90" s="101"/>
      <c r="C90" s="97" t="s">
        <v>162</v>
      </c>
      <c r="D90" s="99" t="s">
        <v>2</v>
      </c>
      <c r="E90" s="102">
        <v>1</v>
      </c>
      <c r="F90" s="102"/>
      <c r="G90" s="102"/>
      <c r="H90" s="102">
        <v>1</v>
      </c>
      <c r="I90" s="102"/>
      <c r="J90" s="100">
        <f>E90*H90</f>
        <v>1</v>
      </c>
      <c r="K90" s="86"/>
      <c r="L90" s="87"/>
      <c r="M90" s="80">
        <v>1.1</v>
      </c>
      <c r="N90" s="5">
        <v>1.2</v>
      </c>
      <c r="O90" s="7" t="e">
        <f>#REF!*M90*N90</f>
        <v>#REF!</v>
      </c>
      <c r="P90" s="4" t="e">
        <f>O90-Q90</f>
        <v>#REF!</v>
      </c>
      <c r="Q90" s="6" t="e">
        <f>J90*M90*N90*#REF!</f>
        <v>#REF!</v>
      </c>
      <c r="R90" s="5">
        <v>0.1</v>
      </c>
      <c r="S90" s="8">
        <f>L90-L90*R90</f>
        <v>0</v>
      </c>
      <c r="T90" s="22" t="e">
        <f t="shared" si="13"/>
        <v>#REF!</v>
      </c>
      <c r="U90" s="9" t="e">
        <f>ROUND(L90*T90,-1)</f>
        <v>#REF!</v>
      </c>
    </row>
    <row r="91" spans="1:21" ht="21.75" customHeight="1">
      <c r="A91" s="82">
        <v>57</v>
      </c>
      <c r="B91" s="83"/>
      <c r="C91" s="84" t="s">
        <v>105</v>
      </c>
      <c r="D91" s="3" t="s">
        <v>2</v>
      </c>
      <c r="E91" s="85">
        <v>1</v>
      </c>
      <c r="F91" s="85"/>
      <c r="G91" s="85"/>
      <c r="H91" s="85">
        <v>1</v>
      </c>
      <c r="I91" s="85"/>
      <c r="J91" s="86">
        <f t="shared" si="12"/>
        <v>1</v>
      </c>
      <c r="K91" s="86"/>
      <c r="L91" s="87"/>
      <c r="M91" s="80">
        <v>1.1</v>
      </c>
      <c r="N91" s="5">
        <v>1.2</v>
      </c>
      <c r="O91" s="7" t="e">
        <f>#REF!*M91*N91</f>
        <v>#REF!</v>
      </c>
      <c r="P91" s="4" t="e">
        <f t="shared" si="16"/>
        <v>#REF!</v>
      </c>
      <c r="Q91" s="6" t="e">
        <f>J91*M91*N91*#REF!</f>
        <v>#REF!</v>
      </c>
      <c r="R91" s="5">
        <v>0.1</v>
      </c>
      <c r="S91" s="8">
        <f t="shared" si="14"/>
        <v>0</v>
      </c>
      <c r="T91" s="22" t="e">
        <f>T86</f>
        <v>#REF!</v>
      </c>
      <c r="U91" s="9" t="e">
        <f t="shared" si="15"/>
        <v>#REF!</v>
      </c>
    </row>
    <row r="92" spans="1:21" ht="16.5" customHeight="1">
      <c r="A92" s="82">
        <v>58</v>
      </c>
      <c r="B92" s="83" t="s">
        <v>47</v>
      </c>
      <c r="C92" s="84" t="s">
        <v>106</v>
      </c>
      <c r="D92" s="3" t="s">
        <v>3</v>
      </c>
      <c r="E92" s="85">
        <v>15</v>
      </c>
      <c r="F92" s="85">
        <v>3.43</v>
      </c>
      <c r="G92" s="85"/>
      <c r="H92" s="85">
        <v>1</v>
      </c>
      <c r="I92" s="85"/>
      <c r="J92" s="86">
        <f>E92*F92*H92</f>
        <v>51.45</v>
      </c>
      <c r="K92" s="86"/>
      <c r="L92" s="87"/>
      <c r="M92" s="80">
        <v>1.1</v>
      </c>
      <c r="N92" s="5">
        <v>1.2</v>
      </c>
      <c r="O92" s="7" t="e">
        <f>#REF!*M92*N92</f>
        <v>#REF!</v>
      </c>
      <c r="P92" s="4" t="e">
        <f t="shared" si="16"/>
        <v>#REF!</v>
      </c>
      <c r="Q92" s="6" t="e">
        <f>J92*M92*N92*#REF!</f>
        <v>#REF!</v>
      </c>
      <c r="R92" s="5">
        <v>0.1</v>
      </c>
      <c r="S92" s="8">
        <f t="shared" si="14"/>
        <v>0</v>
      </c>
      <c r="T92" s="22" t="e">
        <f>T81</f>
        <v>#REF!</v>
      </c>
      <c r="U92" s="9" t="e">
        <f t="shared" si="15"/>
        <v>#REF!</v>
      </c>
    </row>
    <row r="93" spans="1:21" ht="16.5" customHeight="1">
      <c r="A93" s="82">
        <f>A92+1</f>
        <v>59</v>
      </c>
      <c r="B93" s="83" t="s">
        <v>53</v>
      </c>
      <c r="C93" s="84" t="s">
        <v>54</v>
      </c>
      <c r="D93" s="3" t="s">
        <v>3</v>
      </c>
      <c r="E93" s="85">
        <f>E92</f>
        <v>15</v>
      </c>
      <c r="F93" s="85">
        <v>3.43</v>
      </c>
      <c r="G93" s="85"/>
      <c r="H93" s="85">
        <v>1</v>
      </c>
      <c r="I93" s="85"/>
      <c r="J93" s="86">
        <f>E93*F93*H93</f>
        <v>51.45</v>
      </c>
      <c r="K93" s="86"/>
      <c r="L93" s="87"/>
      <c r="M93" s="80">
        <v>1.1</v>
      </c>
      <c r="N93" s="5">
        <v>1.2</v>
      </c>
      <c r="O93" s="7" t="e">
        <f>#REF!*M93*N93</f>
        <v>#REF!</v>
      </c>
      <c r="P93" s="4" t="e">
        <f t="shared" si="16"/>
        <v>#REF!</v>
      </c>
      <c r="Q93" s="6" t="e">
        <f>J93*M93*N93*#REF!</f>
        <v>#REF!</v>
      </c>
      <c r="R93" s="5">
        <v>0.1</v>
      </c>
      <c r="S93" s="8">
        <f t="shared" si="14"/>
        <v>0</v>
      </c>
      <c r="T93" s="22" t="e">
        <f>#REF!</f>
        <v>#REF!</v>
      </c>
      <c r="U93" s="9" t="e">
        <f t="shared" si="15"/>
        <v>#REF!</v>
      </c>
    </row>
    <row r="94" spans="1:21" ht="16.5" customHeight="1">
      <c r="A94" s="82">
        <f t="shared" si="4"/>
        <v>60</v>
      </c>
      <c r="B94" s="92" t="s">
        <v>49</v>
      </c>
      <c r="C94" s="84" t="s">
        <v>50</v>
      </c>
      <c r="D94" s="3" t="s">
        <v>3</v>
      </c>
      <c r="E94" s="85">
        <f>E93</f>
        <v>15</v>
      </c>
      <c r="F94" s="85">
        <v>3.43</v>
      </c>
      <c r="G94" s="85"/>
      <c r="H94" s="85">
        <v>1</v>
      </c>
      <c r="I94" s="85"/>
      <c r="J94" s="86">
        <f>E94*F94*H94</f>
        <v>51.45</v>
      </c>
      <c r="K94" s="86"/>
      <c r="L94" s="87"/>
      <c r="M94" s="80">
        <v>1.1</v>
      </c>
      <c r="N94" s="5">
        <v>1.2</v>
      </c>
      <c r="O94" s="7" t="e">
        <f>#REF!*M94*N94</f>
        <v>#REF!</v>
      </c>
      <c r="P94" s="4" t="e">
        <f t="shared" si="16"/>
        <v>#REF!</v>
      </c>
      <c r="Q94" s="6" t="e">
        <f>J94*M94*N94*#REF!</f>
        <v>#REF!</v>
      </c>
      <c r="R94" s="5">
        <v>0.1</v>
      </c>
      <c r="S94" s="8">
        <f t="shared" si="14"/>
        <v>0</v>
      </c>
      <c r="T94" s="22" t="e">
        <f>T93</f>
        <v>#REF!</v>
      </c>
      <c r="U94" s="9" t="e">
        <f t="shared" si="15"/>
        <v>#REF!</v>
      </c>
    </row>
    <row r="95" spans="1:21" ht="16.5" customHeight="1">
      <c r="A95" s="82">
        <f>A94+1</f>
        <v>61</v>
      </c>
      <c r="B95" s="83" t="s">
        <v>53</v>
      </c>
      <c r="C95" s="97" t="s">
        <v>153</v>
      </c>
      <c r="D95" s="3" t="s">
        <v>3</v>
      </c>
      <c r="E95" s="85">
        <f>E94</f>
        <v>15</v>
      </c>
      <c r="F95" s="85">
        <v>1</v>
      </c>
      <c r="G95" s="85"/>
      <c r="H95" s="85">
        <v>1</v>
      </c>
      <c r="I95" s="85"/>
      <c r="J95" s="86">
        <f>J94</f>
        <v>51.45</v>
      </c>
      <c r="K95" s="86"/>
      <c r="L95" s="87"/>
      <c r="M95" s="80">
        <v>1.1</v>
      </c>
      <c r="N95" s="5">
        <v>1.2</v>
      </c>
      <c r="O95" s="7" t="e">
        <f>#REF!*M95*N95</f>
        <v>#REF!</v>
      </c>
      <c r="P95" s="4" t="e">
        <f t="shared" si="16"/>
        <v>#REF!</v>
      </c>
      <c r="Q95" s="6" t="e">
        <f>J95*M95*N95*#REF!</f>
        <v>#REF!</v>
      </c>
      <c r="R95" s="5">
        <v>0.1</v>
      </c>
      <c r="S95" s="8">
        <f t="shared" si="14"/>
        <v>0</v>
      </c>
      <c r="T95" s="22" t="e">
        <f>#REF!</f>
        <v>#REF!</v>
      </c>
      <c r="U95" s="9" t="e">
        <f t="shared" si="15"/>
        <v>#REF!</v>
      </c>
    </row>
    <row r="96" spans="1:21" ht="16.5" customHeight="1">
      <c r="A96" s="82">
        <v>62</v>
      </c>
      <c r="B96" s="92" t="s">
        <v>51</v>
      </c>
      <c r="C96" s="84" t="s">
        <v>52</v>
      </c>
      <c r="D96" s="3" t="s">
        <v>3</v>
      </c>
      <c r="E96" s="85">
        <f>E94</f>
        <v>15</v>
      </c>
      <c r="F96" s="85">
        <v>3.43</v>
      </c>
      <c r="G96" s="85"/>
      <c r="H96" s="85">
        <v>1</v>
      </c>
      <c r="I96" s="85"/>
      <c r="J96" s="86">
        <f>E96*F96*H96</f>
        <v>51.45</v>
      </c>
      <c r="K96" s="86"/>
      <c r="L96" s="87"/>
      <c r="M96" s="80">
        <v>1.1</v>
      </c>
      <c r="N96" s="5">
        <v>1.2</v>
      </c>
      <c r="O96" s="7" t="e">
        <f>#REF!*M96*N96</f>
        <v>#REF!</v>
      </c>
      <c r="P96" s="4" t="e">
        <f t="shared" si="16"/>
        <v>#REF!</v>
      </c>
      <c r="Q96" s="6" t="e">
        <f>J96*M96*N96*#REF!</f>
        <v>#REF!</v>
      </c>
      <c r="R96" s="5">
        <v>0.1</v>
      </c>
      <c r="S96" s="8">
        <f t="shared" si="14"/>
        <v>0</v>
      </c>
      <c r="T96" s="22" t="e">
        <f>T94</f>
        <v>#REF!</v>
      </c>
      <c r="U96" s="9" t="e">
        <f t="shared" si="15"/>
        <v>#REF!</v>
      </c>
    </row>
    <row r="97" spans="1:21" ht="16.5" customHeight="1">
      <c r="A97" s="82">
        <v>63</v>
      </c>
      <c r="B97" s="83" t="s">
        <v>26</v>
      </c>
      <c r="C97" s="84" t="s">
        <v>107</v>
      </c>
      <c r="D97" s="3" t="s">
        <v>3</v>
      </c>
      <c r="E97" s="85">
        <v>15</v>
      </c>
      <c r="F97" s="85"/>
      <c r="G97" s="85">
        <v>1.2</v>
      </c>
      <c r="H97" s="85">
        <v>2</v>
      </c>
      <c r="I97" s="85"/>
      <c r="J97" s="86">
        <f>E97*G97*H97</f>
        <v>36</v>
      </c>
      <c r="K97" s="86"/>
      <c r="L97" s="87"/>
      <c r="M97" s="80">
        <v>1.1</v>
      </c>
      <c r="N97" s="5">
        <v>1.2</v>
      </c>
      <c r="O97" s="7" t="e">
        <f>#REF!*M97*N97</f>
        <v>#REF!</v>
      </c>
      <c r="P97" s="4" t="e">
        <f t="shared" si="16"/>
        <v>#REF!</v>
      </c>
      <c r="Q97" s="6" t="e">
        <f>J97*M97*N97*#REF!</f>
        <v>#REF!</v>
      </c>
      <c r="R97" s="5">
        <v>0.1</v>
      </c>
      <c r="S97" s="8">
        <f t="shared" si="14"/>
        <v>0</v>
      </c>
      <c r="T97" s="22" t="e">
        <f>T96</f>
        <v>#REF!</v>
      </c>
      <c r="U97" s="9" t="e">
        <f t="shared" si="15"/>
        <v>#REF!</v>
      </c>
    </row>
    <row r="98" spans="1:21" ht="16.5" customHeight="1">
      <c r="A98" s="82">
        <f>A97+1</f>
        <v>64</v>
      </c>
      <c r="B98" s="83" t="s">
        <v>35</v>
      </c>
      <c r="C98" s="84" t="s">
        <v>108</v>
      </c>
      <c r="D98" s="3" t="s">
        <v>3</v>
      </c>
      <c r="E98" s="85">
        <v>15</v>
      </c>
      <c r="F98" s="85"/>
      <c r="G98" s="85">
        <v>1.2</v>
      </c>
      <c r="H98" s="85">
        <v>2</v>
      </c>
      <c r="I98" s="85"/>
      <c r="J98" s="86">
        <f>E98*G98*H98</f>
        <v>36</v>
      </c>
      <c r="K98" s="86"/>
      <c r="L98" s="87"/>
      <c r="M98" s="80">
        <v>1.1</v>
      </c>
      <c r="N98" s="5">
        <v>1.2</v>
      </c>
      <c r="O98" s="7" t="e">
        <f>#REF!*M98*N98</f>
        <v>#REF!</v>
      </c>
      <c r="P98" s="4" t="e">
        <f t="shared" si="16"/>
        <v>#REF!</v>
      </c>
      <c r="Q98" s="6" t="e">
        <f>J98*M98*N98*#REF!</f>
        <v>#REF!</v>
      </c>
      <c r="R98" s="5">
        <v>0.1</v>
      </c>
      <c r="S98" s="8">
        <f t="shared" si="14"/>
        <v>0</v>
      </c>
      <c r="T98" s="22" t="e">
        <f>#REF!</f>
        <v>#REF!</v>
      </c>
      <c r="U98" s="9" t="e">
        <f t="shared" si="15"/>
        <v>#REF!</v>
      </c>
    </row>
    <row r="99" spans="1:21" ht="16.5" customHeight="1">
      <c r="A99" s="82">
        <f>A98+1</f>
        <v>65</v>
      </c>
      <c r="B99" s="83" t="s">
        <v>110</v>
      </c>
      <c r="C99" s="84" t="s">
        <v>109</v>
      </c>
      <c r="D99" s="3" t="s">
        <v>3</v>
      </c>
      <c r="E99" s="85">
        <v>15</v>
      </c>
      <c r="F99" s="85"/>
      <c r="G99" s="85">
        <v>1.2</v>
      </c>
      <c r="H99" s="85">
        <v>2</v>
      </c>
      <c r="I99" s="85"/>
      <c r="J99" s="86">
        <f>E99*G99*H99</f>
        <v>36</v>
      </c>
      <c r="K99" s="86"/>
      <c r="L99" s="87"/>
      <c r="M99" s="80">
        <v>1.1</v>
      </c>
      <c r="N99" s="5">
        <v>1.2</v>
      </c>
      <c r="O99" s="7" t="e">
        <f>#REF!*M99*N99</f>
        <v>#REF!</v>
      </c>
      <c r="P99" s="4" t="e">
        <f t="shared" si="16"/>
        <v>#REF!</v>
      </c>
      <c r="Q99" s="6" t="e">
        <f>J99*M99*N99*#REF!</f>
        <v>#REF!</v>
      </c>
      <c r="R99" s="5">
        <v>0.1</v>
      </c>
      <c r="S99" s="8">
        <f t="shared" si="14"/>
        <v>0</v>
      </c>
      <c r="T99" s="22" t="e">
        <f>#REF!</f>
        <v>#REF!</v>
      </c>
      <c r="U99" s="9" t="e">
        <f t="shared" si="15"/>
        <v>#REF!</v>
      </c>
    </row>
    <row r="100" spans="1:21" ht="16.5" customHeight="1">
      <c r="A100" s="82">
        <f t="shared" si="4"/>
        <v>66</v>
      </c>
      <c r="B100" s="92" t="s">
        <v>111</v>
      </c>
      <c r="C100" s="84" t="s">
        <v>112</v>
      </c>
      <c r="D100" s="3" t="s">
        <v>3</v>
      </c>
      <c r="E100" s="85">
        <v>15</v>
      </c>
      <c r="F100" s="85"/>
      <c r="G100" s="85">
        <v>1.2</v>
      </c>
      <c r="H100" s="85">
        <v>2</v>
      </c>
      <c r="I100" s="85"/>
      <c r="J100" s="86">
        <f>E100*G100*H100</f>
        <v>36</v>
      </c>
      <c r="K100" s="86"/>
      <c r="L100" s="87"/>
      <c r="M100" s="80">
        <v>1.1</v>
      </c>
      <c r="N100" s="5">
        <v>1.2</v>
      </c>
      <c r="O100" s="7" t="e">
        <f>#REF!*M100*N100</f>
        <v>#REF!</v>
      </c>
      <c r="P100" s="4" t="e">
        <f t="shared" si="16"/>
        <v>#REF!</v>
      </c>
      <c r="Q100" s="6" t="e">
        <f>J100*M100*N100*#REF!</f>
        <v>#REF!</v>
      </c>
      <c r="R100" s="5">
        <v>0.1</v>
      </c>
      <c r="S100" s="8">
        <f t="shared" si="14"/>
        <v>0</v>
      </c>
      <c r="T100" s="22" t="e">
        <f>T99</f>
        <v>#REF!</v>
      </c>
      <c r="U100" s="9" t="e">
        <f t="shared" si="15"/>
        <v>#REF!</v>
      </c>
    </row>
    <row r="101" spans="1:21" ht="16.5" customHeight="1">
      <c r="A101" s="82">
        <f t="shared" si="4"/>
        <v>67</v>
      </c>
      <c r="B101" s="92" t="s">
        <v>113</v>
      </c>
      <c r="C101" s="84" t="s">
        <v>114</v>
      </c>
      <c r="D101" s="3" t="s">
        <v>3</v>
      </c>
      <c r="E101" s="85">
        <v>1.5</v>
      </c>
      <c r="F101" s="85">
        <v>4</v>
      </c>
      <c r="G101" s="85"/>
      <c r="H101" s="85">
        <v>1</v>
      </c>
      <c r="I101" s="85"/>
      <c r="J101" s="86">
        <f>E101*F101*H101</f>
        <v>6</v>
      </c>
      <c r="K101" s="86"/>
      <c r="L101" s="87"/>
      <c r="M101" s="80">
        <v>1.1</v>
      </c>
      <c r="N101" s="5">
        <v>1.2</v>
      </c>
      <c r="O101" s="7" t="e">
        <f>#REF!*M101*N101</f>
        <v>#REF!</v>
      </c>
      <c r="P101" s="4" t="e">
        <f t="shared" si="16"/>
        <v>#REF!</v>
      </c>
      <c r="Q101" s="6" t="e">
        <f>J101*M101*N101*#REF!</f>
        <v>#REF!</v>
      </c>
      <c r="R101" s="5">
        <v>0.1</v>
      </c>
      <c r="S101" s="8">
        <f t="shared" si="14"/>
        <v>0</v>
      </c>
      <c r="T101" s="22" t="e">
        <f>T100</f>
        <v>#REF!</v>
      </c>
      <c r="U101" s="9" t="e">
        <f t="shared" si="15"/>
        <v>#REF!</v>
      </c>
    </row>
    <row r="102" spans="1:21" ht="16.5" customHeight="1">
      <c r="A102" s="82">
        <f t="shared" si="4"/>
        <v>68</v>
      </c>
      <c r="B102" s="92" t="s">
        <v>115</v>
      </c>
      <c r="C102" s="84" t="s">
        <v>116</v>
      </c>
      <c r="D102" s="3" t="s">
        <v>3</v>
      </c>
      <c r="E102" s="85">
        <v>1.5</v>
      </c>
      <c r="F102" s="85">
        <v>4</v>
      </c>
      <c r="G102" s="85"/>
      <c r="H102" s="85">
        <v>1</v>
      </c>
      <c r="I102" s="85"/>
      <c r="J102" s="86">
        <f>E102*F102*H102</f>
        <v>6</v>
      </c>
      <c r="K102" s="86"/>
      <c r="L102" s="87"/>
      <c r="M102" s="80">
        <v>1.1</v>
      </c>
      <c r="N102" s="5">
        <v>1.2</v>
      </c>
      <c r="O102" s="7" t="e">
        <f>#REF!*M102*N102</f>
        <v>#REF!</v>
      </c>
      <c r="P102" s="4" t="e">
        <f t="shared" si="16"/>
        <v>#REF!</v>
      </c>
      <c r="Q102" s="6" t="e">
        <f>J102*M102*N102*#REF!</f>
        <v>#REF!</v>
      </c>
      <c r="R102" s="5">
        <v>0.1</v>
      </c>
      <c r="S102" s="8">
        <f t="shared" si="14"/>
        <v>0</v>
      </c>
      <c r="T102" s="22" t="e">
        <f>T101</f>
        <v>#REF!</v>
      </c>
      <c r="U102" s="9" t="e">
        <f t="shared" si="15"/>
        <v>#REF!</v>
      </c>
    </row>
    <row r="103" spans="1:21" ht="16.5" customHeight="1">
      <c r="A103" s="82">
        <f>A102+1</f>
        <v>69</v>
      </c>
      <c r="B103" s="83"/>
      <c r="C103" s="84" t="s">
        <v>30</v>
      </c>
      <c r="D103" s="3" t="s">
        <v>31</v>
      </c>
      <c r="E103" s="85">
        <v>4</v>
      </c>
      <c r="F103" s="85">
        <v>1</v>
      </c>
      <c r="G103" s="85">
        <v>1</v>
      </c>
      <c r="H103" s="85">
        <v>1</v>
      </c>
      <c r="I103" s="85"/>
      <c r="J103" s="86">
        <f>E103*G103*H103</f>
        <v>4</v>
      </c>
      <c r="K103" s="86"/>
      <c r="L103" s="87"/>
      <c r="M103" s="80">
        <v>1.1</v>
      </c>
      <c r="N103" s="5">
        <v>1.2</v>
      </c>
      <c r="O103" s="7" t="e">
        <f>#REF!*M103*N103</f>
        <v>#REF!</v>
      </c>
      <c r="P103" s="4" t="e">
        <f t="shared" si="16"/>
        <v>#REF!</v>
      </c>
      <c r="Q103" s="6" t="e">
        <f>J103*M103*N103*#REF!</f>
        <v>#REF!</v>
      </c>
      <c r="R103" s="5">
        <v>0.1</v>
      </c>
      <c r="S103" s="8">
        <f t="shared" si="14"/>
        <v>0</v>
      </c>
      <c r="T103" s="22" t="e">
        <f>#REF!</f>
        <v>#REF!</v>
      </c>
      <c r="U103" s="9" t="e">
        <f t="shared" si="15"/>
        <v>#REF!</v>
      </c>
    </row>
    <row r="104" spans="1:21" ht="16.5" customHeight="1">
      <c r="A104" s="82">
        <f>A103+1</f>
        <v>70</v>
      </c>
      <c r="B104" s="83"/>
      <c r="C104" s="84" t="s">
        <v>32</v>
      </c>
      <c r="D104" s="3" t="s">
        <v>31</v>
      </c>
      <c r="E104" s="85">
        <v>4</v>
      </c>
      <c r="F104" s="85">
        <v>1</v>
      </c>
      <c r="G104" s="85">
        <v>1</v>
      </c>
      <c r="H104" s="85">
        <v>1</v>
      </c>
      <c r="I104" s="85"/>
      <c r="J104" s="86">
        <f>E104*G104*H104</f>
        <v>4</v>
      </c>
      <c r="K104" s="86"/>
      <c r="L104" s="87"/>
      <c r="M104" s="80">
        <v>1.1</v>
      </c>
      <c r="N104" s="5">
        <v>1.2</v>
      </c>
      <c r="O104" s="7" t="e">
        <f>#REF!*M104*N104</f>
        <v>#REF!</v>
      </c>
      <c r="P104" s="4" t="e">
        <f t="shared" si="16"/>
        <v>#REF!</v>
      </c>
      <c r="Q104" s="6" t="e">
        <f>J104*M104*N104*#REF!</f>
        <v>#REF!</v>
      </c>
      <c r="R104" s="5">
        <v>0.1</v>
      </c>
      <c r="S104" s="8">
        <f t="shared" si="14"/>
        <v>0</v>
      </c>
      <c r="T104" s="22" t="e">
        <f>#REF!</f>
        <v>#REF!</v>
      </c>
      <c r="U104" s="9" t="e">
        <f t="shared" si="15"/>
        <v>#REF!</v>
      </c>
    </row>
    <row r="105" spans="1:21" ht="23.25" customHeight="1">
      <c r="A105" s="98">
        <f>A104+1</f>
        <v>71</v>
      </c>
      <c r="B105" s="101" t="s">
        <v>26</v>
      </c>
      <c r="C105" s="97" t="s">
        <v>163</v>
      </c>
      <c r="D105" s="99" t="s">
        <v>3</v>
      </c>
      <c r="E105" s="102">
        <v>15</v>
      </c>
      <c r="F105" s="102"/>
      <c r="G105" s="102">
        <v>1.2</v>
      </c>
      <c r="H105" s="102">
        <v>2</v>
      </c>
      <c r="I105" s="102"/>
      <c r="J105" s="100">
        <v>300</v>
      </c>
      <c r="K105" s="86"/>
      <c r="L105" s="87"/>
      <c r="M105" s="80">
        <v>1.1</v>
      </c>
      <c r="N105" s="5">
        <v>1.2</v>
      </c>
      <c r="O105" s="7" t="e">
        <f>#REF!*M105*N105</f>
        <v>#REF!</v>
      </c>
      <c r="P105" s="4" t="e">
        <f>O105-Q105</f>
        <v>#REF!</v>
      </c>
      <c r="Q105" s="6" t="e">
        <f>J105*M105*N105*#REF!</f>
        <v>#REF!</v>
      </c>
      <c r="R105" s="5">
        <v>0.1</v>
      </c>
      <c r="S105" s="8">
        <f>L105-L105*R105</f>
        <v>0</v>
      </c>
      <c r="T105" s="22" t="e">
        <f>T104</f>
        <v>#REF!</v>
      </c>
      <c r="U105" s="9" t="e">
        <f>ROUND(L105*T105,-1)</f>
        <v>#REF!</v>
      </c>
    </row>
    <row r="106" spans="1:21" ht="16.5" customHeight="1">
      <c r="A106" s="98">
        <v>72</v>
      </c>
      <c r="B106" s="103">
        <v>10.077</v>
      </c>
      <c r="C106" s="97" t="s">
        <v>164</v>
      </c>
      <c r="D106" s="99" t="s">
        <v>3</v>
      </c>
      <c r="E106" s="102">
        <f>E104</f>
        <v>4</v>
      </c>
      <c r="F106" s="102">
        <v>1</v>
      </c>
      <c r="G106" s="102"/>
      <c r="H106" s="102">
        <v>1</v>
      </c>
      <c r="I106" s="102"/>
      <c r="J106" s="100">
        <v>300</v>
      </c>
      <c r="K106" s="86"/>
      <c r="L106" s="87"/>
      <c r="M106" s="80">
        <v>1.1</v>
      </c>
      <c r="N106" s="5">
        <v>1.2</v>
      </c>
      <c r="O106" s="7" t="e">
        <f>#REF!*M106*N106</f>
        <v>#REF!</v>
      </c>
      <c r="P106" s="4" t="e">
        <f t="shared" si="16"/>
        <v>#REF!</v>
      </c>
      <c r="Q106" s="6" t="e">
        <f>J106*M106*N106*#REF!</f>
        <v>#REF!</v>
      </c>
      <c r="R106" s="5">
        <v>0.1</v>
      </c>
      <c r="S106" s="8">
        <f t="shared" si="14"/>
        <v>0</v>
      </c>
      <c r="T106" s="22" t="e">
        <f>T104</f>
        <v>#REF!</v>
      </c>
      <c r="U106" s="9" t="e">
        <f t="shared" si="15"/>
        <v>#REF!</v>
      </c>
    </row>
    <row r="107" spans="1:21" ht="16.5" customHeight="1">
      <c r="A107" s="98">
        <v>73</v>
      </c>
      <c r="B107" s="101" t="s">
        <v>29</v>
      </c>
      <c r="C107" s="97" t="s">
        <v>165</v>
      </c>
      <c r="D107" s="99" t="s">
        <v>3</v>
      </c>
      <c r="E107" s="102">
        <f>E106</f>
        <v>4</v>
      </c>
      <c r="F107" s="102">
        <v>1</v>
      </c>
      <c r="G107" s="102"/>
      <c r="H107" s="102">
        <v>1</v>
      </c>
      <c r="I107" s="102"/>
      <c r="J107" s="100">
        <v>300</v>
      </c>
      <c r="K107" s="86"/>
      <c r="L107" s="87"/>
      <c r="M107" s="80">
        <v>1.1</v>
      </c>
      <c r="N107" s="5">
        <v>1.2</v>
      </c>
      <c r="O107" s="7" t="e">
        <f>#REF!*M107*N107</f>
        <v>#REF!</v>
      </c>
      <c r="P107" s="4" t="e">
        <f t="shared" si="16"/>
        <v>#REF!</v>
      </c>
      <c r="Q107" s="6" t="e">
        <f>J107*M107*N107*#REF!</f>
        <v>#REF!</v>
      </c>
      <c r="R107" s="5">
        <v>0.1</v>
      </c>
      <c r="S107" s="8">
        <f t="shared" si="14"/>
        <v>0</v>
      </c>
      <c r="T107" s="22" t="e">
        <f>#REF!</f>
        <v>#REF!</v>
      </c>
      <c r="U107" s="9" t="e">
        <f t="shared" si="15"/>
        <v>#REF!</v>
      </c>
    </row>
    <row r="108" spans="1:21" ht="16.5" customHeight="1">
      <c r="A108" s="98">
        <f>A107+1</f>
        <v>74</v>
      </c>
      <c r="B108" s="101" t="s">
        <v>33</v>
      </c>
      <c r="C108" s="97" t="s">
        <v>166</v>
      </c>
      <c r="D108" s="99" t="s">
        <v>3</v>
      </c>
      <c r="E108" s="102">
        <f>E107</f>
        <v>4</v>
      </c>
      <c r="F108" s="102">
        <v>1</v>
      </c>
      <c r="G108" s="102"/>
      <c r="H108" s="102">
        <v>1</v>
      </c>
      <c r="I108" s="102"/>
      <c r="J108" s="100">
        <v>300</v>
      </c>
      <c r="K108" s="86"/>
      <c r="L108" s="87"/>
      <c r="M108" s="80">
        <v>1.1</v>
      </c>
      <c r="N108" s="5">
        <v>1.2</v>
      </c>
      <c r="O108" s="7" t="e">
        <f>#REF!*M108*N108</f>
        <v>#REF!</v>
      </c>
      <c r="P108" s="4" t="e">
        <f t="shared" si="16"/>
        <v>#REF!</v>
      </c>
      <c r="Q108" s="6" t="e">
        <f>J108*M108*N108*#REF!</f>
        <v>#REF!</v>
      </c>
      <c r="R108" s="5">
        <v>0.1</v>
      </c>
      <c r="S108" s="8">
        <f t="shared" si="14"/>
        <v>0</v>
      </c>
      <c r="T108" s="22" t="e">
        <f>#REF!</f>
        <v>#REF!</v>
      </c>
      <c r="U108" s="9" t="e">
        <f t="shared" si="15"/>
        <v>#REF!</v>
      </c>
    </row>
    <row r="109" spans="1:21" ht="16.5" customHeight="1">
      <c r="A109" s="82">
        <v>75</v>
      </c>
      <c r="B109" s="83"/>
      <c r="C109" s="84" t="s">
        <v>151</v>
      </c>
      <c r="D109" s="3" t="s">
        <v>2</v>
      </c>
      <c r="E109" s="85">
        <v>1</v>
      </c>
      <c r="F109" s="85">
        <v>1</v>
      </c>
      <c r="G109" s="85">
        <v>1</v>
      </c>
      <c r="H109" s="85">
        <v>1</v>
      </c>
      <c r="I109" s="85"/>
      <c r="J109" s="86">
        <f>E109*G109*H109</f>
        <v>1</v>
      </c>
      <c r="K109" s="86"/>
      <c r="L109" s="87"/>
      <c r="M109" s="80">
        <v>1.1</v>
      </c>
      <c r="N109" s="5">
        <v>1.2</v>
      </c>
      <c r="O109" s="7" t="e">
        <f>#REF!*M109*N109</f>
        <v>#REF!</v>
      </c>
      <c r="P109" s="4" t="e">
        <f t="shared" si="16"/>
        <v>#REF!</v>
      </c>
      <c r="Q109" s="6" t="e">
        <f>J109*M109*N109*#REF!</f>
        <v>#REF!</v>
      </c>
      <c r="R109" s="5">
        <v>0.1</v>
      </c>
      <c r="S109" s="8">
        <f t="shared" si="14"/>
        <v>0</v>
      </c>
      <c r="T109" s="22" t="e">
        <f>#REF!</f>
        <v>#REF!</v>
      </c>
      <c r="U109" s="9" t="e">
        <f t="shared" si="15"/>
        <v>#REF!</v>
      </c>
    </row>
    <row r="110" spans="1:21" ht="20.25" customHeight="1">
      <c r="A110" s="88"/>
      <c r="B110" s="88"/>
      <c r="C110" s="91" t="s">
        <v>170</v>
      </c>
      <c r="D110" s="89"/>
      <c r="E110" s="89"/>
      <c r="F110" s="89"/>
      <c r="G110" s="89"/>
      <c r="H110" s="89"/>
      <c r="I110" s="89"/>
      <c r="J110" s="89"/>
      <c r="K110" s="89"/>
      <c r="L110" s="90"/>
      <c r="M110" s="11"/>
      <c r="N110" s="11"/>
      <c r="O110" s="12"/>
      <c r="P110" s="10"/>
      <c r="Q110" s="10"/>
      <c r="R110" s="11"/>
      <c r="S110" s="13"/>
      <c r="T110" s="11"/>
      <c r="U110" s="13"/>
    </row>
    <row r="111" spans="1:21" ht="16.5" customHeight="1" hidden="1">
      <c r="A111" s="82">
        <f>A110+1</f>
        <v>1</v>
      </c>
      <c r="B111" s="83" t="s">
        <v>46</v>
      </c>
      <c r="C111" s="84" t="s">
        <v>117</v>
      </c>
      <c r="D111" s="3" t="s">
        <v>3</v>
      </c>
      <c r="E111" s="85">
        <v>13.4</v>
      </c>
      <c r="F111" s="85">
        <v>8.5</v>
      </c>
      <c r="G111" s="85"/>
      <c r="H111" s="85">
        <v>1</v>
      </c>
      <c r="I111" s="85"/>
      <c r="J111" s="86">
        <f aca="true" t="shared" si="17" ref="J111:J124">E111*F111*H111</f>
        <v>113.9</v>
      </c>
      <c r="K111" s="86">
        <v>6.18</v>
      </c>
      <c r="L111" s="87" t="e">
        <f>J111*#REF!</f>
        <v>#REF!</v>
      </c>
      <c r="M111" s="80">
        <v>1.1</v>
      </c>
      <c r="N111" s="5">
        <v>1.2</v>
      </c>
      <c r="O111" s="7" t="e">
        <f>#REF!*M111*N111</f>
        <v>#REF!</v>
      </c>
      <c r="P111" s="4" t="e">
        <f aca="true" t="shared" si="18" ref="P111:P149">O111-Q111</f>
        <v>#REF!</v>
      </c>
      <c r="Q111" s="6" t="e">
        <f>J111*M111*N111*#REF!</f>
        <v>#REF!</v>
      </c>
      <c r="R111" s="5">
        <v>0.1</v>
      </c>
      <c r="S111" s="8" t="e">
        <f aca="true" t="shared" si="19" ref="S111:S149">L111-L111*R111</f>
        <v>#REF!</v>
      </c>
      <c r="T111" s="22">
        <f aca="true" t="shared" si="20" ref="T111:T116">T110</f>
        <v>0</v>
      </c>
      <c r="U111" s="9" t="e">
        <f aca="true" t="shared" si="21" ref="U111:U149">ROUND(L111*T111,-1)</f>
        <v>#REF!</v>
      </c>
    </row>
    <row r="112" spans="1:21" ht="16.5" customHeight="1" hidden="1">
      <c r="A112" s="82">
        <f>A111+1</f>
        <v>2</v>
      </c>
      <c r="B112" s="83" t="s">
        <v>46</v>
      </c>
      <c r="C112" s="84" t="s">
        <v>117</v>
      </c>
      <c r="D112" s="3" t="s">
        <v>3</v>
      </c>
      <c r="E112" s="85">
        <v>7.05</v>
      </c>
      <c r="F112" s="85">
        <v>3.5</v>
      </c>
      <c r="G112" s="85"/>
      <c r="H112" s="85">
        <v>1</v>
      </c>
      <c r="I112" s="85"/>
      <c r="J112" s="86">
        <f t="shared" si="17"/>
        <v>24.675</v>
      </c>
      <c r="K112" s="86">
        <v>6.18</v>
      </c>
      <c r="L112" s="87" t="e">
        <f>J112*#REF!</f>
        <v>#REF!</v>
      </c>
      <c r="M112" s="80">
        <v>1.1</v>
      </c>
      <c r="N112" s="5">
        <v>1.2</v>
      </c>
      <c r="O112" s="7" t="e">
        <f>#REF!*M112*N112</f>
        <v>#REF!</v>
      </c>
      <c r="P112" s="4" t="e">
        <f t="shared" si="18"/>
        <v>#REF!</v>
      </c>
      <c r="Q112" s="6" t="e">
        <f>J112*M112*N112*#REF!</f>
        <v>#REF!</v>
      </c>
      <c r="R112" s="5">
        <v>0.1</v>
      </c>
      <c r="S112" s="8" t="e">
        <f t="shared" si="19"/>
        <v>#REF!</v>
      </c>
      <c r="T112" s="22">
        <f t="shared" si="20"/>
        <v>0</v>
      </c>
      <c r="U112" s="9" t="e">
        <f t="shared" si="21"/>
        <v>#REF!</v>
      </c>
    </row>
    <row r="113" spans="1:21" ht="16.5" customHeight="1" hidden="1">
      <c r="A113" s="82">
        <f>A112+1</f>
        <v>3</v>
      </c>
      <c r="B113" s="83" t="s">
        <v>46</v>
      </c>
      <c r="C113" s="84" t="s">
        <v>117</v>
      </c>
      <c r="D113" s="3" t="s">
        <v>3</v>
      </c>
      <c r="E113" s="85">
        <v>7.05</v>
      </c>
      <c r="F113" s="85">
        <v>6.7</v>
      </c>
      <c r="G113" s="85"/>
      <c r="H113" s="85">
        <v>1</v>
      </c>
      <c r="I113" s="85"/>
      <c r="J113" s="86">
        <f t="shared" si="17"/>
        <v>47.235</v>
      </c>
      <c r="K113" s="86">
        <v>6.18</v>
      </c>
      <c r="L113" s="87" t="e">
        <f>J113*#REF!</f>
        <v>#REF!</v>
      </c>
      <c r="M113" s="80">
        <v>1.1</v>
      </c>
      <c r="N113" s="5">
        <v>1.2</v>
      </c>
      <c r="O113" s="7" t="e">
        <f>#REF!*M113*N113</f>
        <v>#REF!</v>
      </c>
      <c r="P113" s="4" t="e">
        <f t="shared" si="18"/>
        <v>#REF!</v>
      </c>
      <c r="Q113" s="6" t="e">
        <f>J113*M113*N113*#REF!</f>
        <v>#REF!</v>
      </c>
      <c r="R113" s="5">
        <v>0.1</v>
      </c>
      <c r="S113" s="8" t="e">
        <f t="shared" si="19"/>
        <v>#REF!</v>
      </c>
      <c r="T113" s="22">
        <f t="shared" si="20"/>
        <v>0</v>
      </c>
      <c r="U113" s="9" t="e">
        <f t="shared" si="21"/>
        <v>#REF!</v>
      </c>
    </row>
    <row r="114" spans="1:21" ht="16.5" customHeight="1" hidden="1">
      <c r="A114" s="82">
        <f>A113+1</f>
        <v>4</v>
      </c>
      <c r="B114" s="83" t="s">
        <v>46</v>
      </c>
      <c r="C114" s="84" t="s">
        <v>117</v>
      </c>
      <c r="D114" s="3" t="s">
        <v>3</v>
      </c>
      <c r="E114" s="85">
        <v>12.6</v>
      </c>
      <c r="F114" s="85">
        <v>5.5</v>
      </c>
      <c r="G114" s="85"/>
      <c r="H114" s="85">
        <v>1</v>
      </c>
      <c r="I114" s="85"/>
      <c r="J114" s="86">
        <f t="shared" si="17"/>
        <v>69.3</v>
      </c>
      <c r="K114" s="86">
        <v>6.18</v>
      </c>
      <c r="L114" s="87" t="e">
        <f>J114*#REF!</f>
        <v>#REF!</v>
      </c>
      <c r="M114" s="80">
        <v>1.1</v>
      </c>
      <c r="N114" s="5">
        <v>1.2</v>
      </c>
      <c r="O114" s="7" t="e">
        <f>#REF!*M114*N114</f>
        <v>#REF!</v>
      </c>
      <c r="P114" s="4" t="e">
        <f t="shared" si="18"/>
        <v>#REF!</v>
      </c>
      <c r="Q114" s="6" t="e">
        <f>J114*M114*N114*#REF!</f>
        <v>#REF!</v>
      </c>
      <c r="R114" s="5">
        <v>0.1</v>
      </c>
      <c r="S114" s="8" t="e">
        <f t="shared" si="19"/>
        <v>#REF!</v>
      </c>
      <c r="T114" s="22">
        <f t="shared" si="20"/>
        <v>0</v>
      </c>
      <c r="U114" s="9" t="e">
        <f t="shared" si="21"/>
        <v>#REF!</v>
      </c>
    </row>
    <row r="115" spans="1:21" ht="16.5" customHeight="1" hidden="1">
      <c r="A115" s="82">
        <f>A114+1</f>
        <v>5</v>
      </c>
      <c r="B115" s="83" t="s">
        <v>46</v>
      </c>
      <c r="C115" s="84" t="s">
        <v>117</v>
      </c>
      <c r="D115" s="3" t="s">
        <v>3</v>
      </c>
      <c r="E115" s="85">
        <v>4</v>
      </c>
      <c r="F115" s="85">
        <v>3</v>
      </c>
      <c r="G115" s="85"/>
      <c r="H115" s="85">
        <v>1</v>
      </c>
      <c r="I115" s="85"/>
      <c r="J115" s="86">
        <f t="shared" si="17"/>
        <v>12</v>
      </c>
      <c r="K115" s="86">
        <v>6.18</v>
      </c>
      <c r="L115" s="87" t="e">
        <f>J115*#REF!</f>
        <v>#REF!</v>
      </c>
      <c r="M115" s="80">
        <v>1.1</v>
      </c>
      <c r="N115" s="5">
        <v>1.2</v>
      </c>
      <c r="O115" s="7" t="e">
        <f>#REF!*M115*N115</f>
        <v>#REF!</v>
      </c>
      <c r="P115" s="4" t="e">
        <f t="shared" si="18"/>
        <v>#REF!</v>
      </c>
      <c r="Q115" s="6" t="e">
        <f>J115*M115*N115*#REF!</f>
        <v>#REF!</v>
      </c>
      <c r="R115" s="5">
        <v>0.1</v>
      </c>
      <c r="S115" s="8" t="e">
        <f t="shared" si="19"/>
        <v>#REF!</v>
      </c>
      <c r="T115" s="22">
        <f t="shared" si="20"/>
        <v>0</v>
      </c>
      <c r="U115" s="9" t="e">
        <f t="shared" si="21"/>
        <v>#REF!</v>
      </c>
    </row>
    <row r="116" spans="1:21" ht="16.5" customHeight="1">
      <c r="A116" s="82">
        <v>1</v>
      </c>
      <c r="B116" s="83" t="s">
        <v>46</v>
      </c>
      <c r="C116" s="84" t="s">
        <v>117</v>
      </c>
      <c r="D116" s="3" t="s">
        <v>3</v>
      </c>
      <c r="E116" s="85">
        <v>4</v>
      </c>
      <c r="F116" s="85">
        <v>3</v>
      </c>
      <c r="G116" s="85"/>
      <c r="H116" s="85">
        <v>1</v>
      </c>
      <c r="I116" s="85"/>
      <c r="J116" s="86">
        <f>SUM(J111:J115)</f>
        <v>267.11</v>
      </c>
      <c r="K116" s="86"/>
      <c r="L116" s="87"/>
      <c r="M116" s="80">
        <v>1.1</v>
      </c>
      <c r="N116" s="5">
        <v>1.2</v>
      </c>
      <c r="O116" s="7" t="e">
        <f>#REF!*M116*N116</f>
        <v>#REF!</v>
      </c>
      <c r="P116" s="4" t="e">
        <f t="shared" si="18"/>
        <v>#REF!</v>
      </c>
      <c r="Q116" s="6" t="e">
        <f>J116*M116*N116*#REF!</f>
        <v>#REF!</v>
      </c>
      <c r="R116" s="5">
        <v>0.1</v>
      </c>
      <c r="S116" s="8">
        <f t="shared" si="19"/>
        <v>0</v>
      </c>
      <c r="T116" s="22">
        <f t="shared" si="20"/>
        <v>0</v>
      </c>
      <c r="U116" s="9">
        <f t="shared" si="21"/>
        <v>0</v>
      </c>
    </row>
    <row r="117" spans="1:21" ht="24" customHeight="1">
      <c r="A117" s="82">
        <f>A116+1</f>
        <v>2</v>
      </c>
      <c r="B117" s="83" t="s">
        <v>47</v>
      </c>
      <c r="C117" s="84" t="s">
        <v>125</v>
      </c>
      <c r="D117" s="3" t="s">
        <v>3</v>
      </c>
      <c r="E117" s="85">
        <f>SUM(J111:J115)</f>
        <v>267.11</v>
      </c>
      <c r="F117" s="85">
        <v>1</v>
      </c>
      <c r="G117" s="85"/>
      <c r="H117" s="85">
        <v>1</v>
      </c>
      <c r="I117" s="85"/>
      <c r="J117" s="86">
        <f t="shared" si="17"/>
        <v>267.11</v>
      </c>
      <c r="K117" s="86"/>
      <c r="L117" s="87"/>
      <c r="M117" s="80">
        <v>1.1</v>
      </c>
      <c r="N117" s="5">
        <v>1.2</v>
      </c>
      <c r="O117" s="7" t="e">
        <f>#REF!*M117*N117</f>
        <v>#REF!</v>
      </c>
      <c r="P117" s="4" t="e">
        <f t="shared" si="18"/>
        <v>#REF!</v>
      </c>
      <c r="Q117" s="6" t="e">
        <f>J117*M117*N117*#REF!</f>
        <v>#REF!</v>
      </c>
      <c r="R117" s="5">
        <v>0.1</v>
      </c>
      <c r="S117" s="8">
        <f t="shared" si="19"/>
        <v>0</v>
      </c>
      <c r="T117" s="22">
        <f>T150</f>
        <v>0</v>
      </c>
      <c r="U117" s="9">
        <f t="shared" si="21"/>
        <v>0</v>
      </c>
    </row>
    <row r="118" spans="1:21" ht="16.5" customHeight="1">
      <c r="A118" s="82">
        <f>A117+1</f>
        <v>3</v>
      </c>
      <c r="B118" s="83" t="s">
        <v>53</v>
      </c>
      <c r="C118" s="84" t="s">
        <v>124</v>
      </c>
      <c r="D118" s="3" t="s">
        <v>3</v>
      </c>
      <c r="E118" s="85">
        <f>E117</f>
        <v>267.11</v>
      </c>
      <c r="F118" s="85">
        <v>1</v>
      </c>
      <c r="G118" s="85"/>
      <c r="H118" s="85">
        <v>1</v>
      </c>
      <c r="I118" s="85"/>
      <c r="J118" s="86">
        <f t="shared" si="17"/>
        <v>267.11</v>
      </c>
      <c r="K118" s="86"/>
      <c r="L118" s="87"/>
      <c r="M118" s="80">
        <v>1.1</v>
      </c>
      <c r="N118" s="5">
        <v>1.2</v>
      </c>
      <c r="O118" s="7" t="e">
        <f>#REF!*M118*N118</f>
        <v>#REF!</v>
      </c>
      <c r="P118" s="4" t="e">
        <f t="shared" si="18"/>
        <v>#REF!</v>
      </c>
      <c r="Q118" s="6" t="e">
        <f>J118*M118*N118*#REF!</f>
        <v>#REF!</v>
      </c>
      <c r="R118" s="5">
        <v>0.1</v>
      </c>
      <c r="S118" s="8">
        <f t="shared" si="19"/>
        <v>0</v>
      </c>
      <c r="T118" s="22" t="e">
        <f>#REF!</f>
        <v>#REF!</v>
      </c>
      <c r="U118" s="9" t="e">
        <f t="shared" si="21"/>
        <v>#REF!</v>
      </c>
    </row>
    <row r="119" spans="1:21" ht="16.5" customHeight="1">
      <c r="A119" s="82">
        <f aca="true" t="shared" si="22" ref="A119:A149">A118+1</f>
        <v>4</v>
      </c>
      <c r="B119" s="83" t="s">
        <v>118</v>
      </c>
      <c r="C119" s="84" t="s">
        <v>123</v>
      </c>
      <c r="D119" s="3" t="s">
        <v>3</v>
      </c>
      <c r="E119" s="85">
        <f>E118</f>
        <v>267.11</v>
      </c>
      <c r="F119" s="85">
        <v>1</v>
      </c>
      <c r="G119" s="85"/>
      <c r="H119" s="85">
        <v>1</v>
      </c>
      <c r="I119" s="85"/>
      <c r="J119" s="86">
        <f t="shared" si="17"/>
        <v>267.11</v>
      </c>
      <c r="K119" s="86"/>
      <c r="L119" s="87"/>
      <c r="M119" s="80">
        <v>1.1</v>
      </c>
      <c r="N119" s="5">
        <v>1.2</v>
      </c>
      <c r="O119" s="7" t="e">
        <f>#REF!*M119*N119</f>
        <v>#REF!</v>
      </c>
      <c r="P119" s="4" t="e">
        <f t="shared" si="18"/>
        <v>#REF!</v>
      </c>
      <c r="Q119" s="6" t="e">
        <f>J119*M119*N119*#REF!</f>
        <v>#REF!</v>
      </c>
      <c r="R119" s="5">
        <v>0.1</v>
      </c>
      <c r="S119" s="8">
        <f t="shared" si="19"/>
        <v>0</v>
      </c>
      <c r="T119" s="22" t="e">
        <f>#REF!</f>
        <v>#REF!</v>
      </c>
      <c r="U119" s="9" t="e">
        <f t="shared" si="21"/>
        <v>#REF!</v>
      </c>
    </row>
    <row r="120" spans="1:21" ht="24.75" customHeight="1">
      <c r="A120" s="82">
        <f t="shared" si="22"/>
        <v>5</v>
      </c>
      <c r="B120" s="83" t="s">
        <v>119</v>
      </c>
      <c r="C120" s="84" t="s">
        <v>126</v>
      </c>
      <c r="D120" s="3" t="s">
        <v>3</v>
      </c>
      <c r="E120" s="85">
        <f>E119</f>
        <v>267.11</v>
      </c>
      <c r="F120" s="85">
        <v>1</v>
      </c>
      <c r="G120" s="85"/>
      <c r="H120" s="85">
        <v>1</v>
      </c>
      <c r="I120" s="85"/>
      <c r="J120" s="86">
        <f t="shared" si="17"/>
        <v>267.11</v>
      </c>
      <c r="K120" s="86"/>
      <c r="L120" s="87"/>
      <c r="M120" s="80">
        <v>1.1</v>
      </c>
      <c r="N120" s="5">
        <v>1.2</v>
      </c>
      <c r="O120" s="7" t="e">
        <f>#REF!*M120*N120</f>
        <v>#REF!</v>
      </c>
      <c r="P120" s="4" t="e">
        <f t="shared" si="18"/>
        <v>#REF!</v>
      </c>
      <c r="Q120" s="6" t="e">
        <f>J120*M120*N120*#REF!</f>
        <v>#REF!</v>
      </c>
      <c r="R120" s="5">
        <v>0.1</v>
      </c>
      <c r="S120" s="8">
        <f t="shared" si="19"/>
        <v>0</v>
      </c>
      <c r="T120" s="22" t="e">
        <f>#REF!</f>
        <v>#REF!</v>
      </c>
      <c r="U120" s="9" t="e">
        <f t="shared" si="21"/>
        <v>#REF!</v>
      </c>
    </row>
    <row r="121" spans="1:21" ht="16.5" customHeight="1">
      <c r="A121" s="82">
        <f t="shared" si="22"/>
        <v>6</v>
      </c>
      <c r="B121" s="92" t="s">
        <v>49</v>
      </c>
      <c r="C121" s="84" t="s">
        <v>122</v>
      </c>
      <c r="D121" s="3" t="s">
        <v>3</v>
      </c>
      <c r="E121" s="85">
        <f>E118</f>
        <v>267.11</v>
      </c>
      <c r="F121" s="85">
        <v>1</v>
      </c>
      <c r="G121" s="85"/>
      <c r="H121" s="85">
        <v>1</v>
      </c>
      <c r="I121" s="85"/>
      <c r="J121" s="86">
        <f t="shared" si="17"/>
        <v>267.11</v>
      </c>
      <c r="K121" s="86"/>
      <c r="L121" s="87"/>
      <c r="M121" s="80">
        <v>1.1</v>
      </c>
      <c r="N121" s="5">
        <v>1.2</v>
      </c>
      <c r="O121" s="7" t="e">
        <f>#REF!*M121*N121</f>
        <v>#REF!</v>
      </c>
      <c r="P121" s="4" t="e">
        <f t="shared" si="18"/>
        <v>#REF!</v>
      </c>
      <c r="Q121" s="6" t="e">
        <f>J121*M121*N121*#REF!</f>
        <v>#REF!</v>
      </c>
      <c r="R121" s="5">
        <v>0.1</v>
      </c>
      <c r="S121" s="8">
        <f t="shared" si="19"/>
        <v>0</v>
      </c>
      <c r="T121" s="22" t="e">
        <f>T118</f>
        <v>#REF!</v>
      </c>
      <c r="U121" s="9" t="e">
        <f t="shared" si="21"/>
        <v>#REF!</v>
      </c>
    </row>
    <row r="122" spans="1:21" ht="16.5" customHeight="1">
      <c r="A122" s="82">
        <f>A121+1</f>
        <v>7</v>
      </c>
      <c r="B122" s="83" t="s">
        <v>53</v>
      </c>
      <c r="C122" s="97" t="s">
        <v>153</v>
      </c>
      <c r="D122" s="3" t="s">
        <v>3</v>
      </c>
      <c r="E122" s="85">
        <f>E121</f>
        <v>267.11</v>
      </c>
      <c r="F122" s="85">
        <v>1</v>
      </c>
      <c r="G122" s="85"/>
      <c r="H122" s="85">
        <v>1</v>
      </c>
      <c r="I122" s="85"/>
      <c r="J122" s="86">
        <f>J121</f>
        <v>267.11</v>
      </c>
      <c r="K122" s="86"/>
      <c r="L122" s="87"/>
      <c r="M122" s="80">
        <v>1.1</v>
      </c>
      <c r="N122" s="5">
        <v>1.2</v>
      </c>
      <c r="O122" s="7" t="e">
        <f>#REF!*M122*N122</f>
        <v>#REF!</v>
      </c>
      <c r="P122" s="4" t="e">
        <f t="shared" si="18"/>
        <v>#REF!</v>
      </c>
      <c r="Q122" s="6" t="e">
        <f>J122*M122*N122*#REF!</f>
        <v>#REF!</v>
      </c>
      <c r="R122" s="5">
        <v>0.1</v>
      </c>
      <c r="S122" s="8">
        <f t="shared" si="19"/>
        <v>0</v>
      </c>
      <c r="T122" s="22" t="e">
        <f>#REF!</f>
        <v>#REF!</v>
      </c>
      <c r="U122" s="9" t="e">
        <f t="shared" si="21"/>
        <v>#REF!</v>
      </c>
    </row>
    <row r="123" spans="1:21" ht="16.5" customHeight="1">
      <c r="A123" s="82">
        <v>8</v>
      </c>
      <c r="B123" s="92" t="s">
        <v>120</v>
      </c>
      <c r="C123" s="84" t="s">
        <v>121</v>
      </c>
      <c r="D123" s="3" t="s">
        <v>3</v>
      </c>
      <c r="E123" s="85">
        <f>E121</f>
        <v>267.11</v>
      </c>
      <c r="F123" s="85">
        <v>1</v>
      </c>
      <c r="G123" s="85"/>
      <c r="H123" s="85">
        <v>1</v>
      </c>
      <c r="I123" s="85"/>
      <c r="J123" s="86">
        <f t="shared" si="17"/>
        <v>267.11</v>
      </c>
      <c r="K123" s="86"/>
      <c r="L123" s="87"/>
      <c r="M123" s="80">
        <v>1.1</v>
      </c>
      <c r="N123" s="5">
        <v>1.2</v>
      </c>
      <c r="O123" s="7" t="e">
        <f>#REF!*M123*N123</f>
        <v>#REF!</v>
      </c>
      <c r="P123" s="4" t="e">
        <f t="shared" si="18"/>
        <v>#REF!</v>
      </c>
      <c r="Q123" s="6" t="e">
        <f>J123*M123*N123*#REF!</f>
        <v>#REF!</v>
      </c>
      <c r="R123" s="5">
        <v>0.1</v>
      </c>
      <c r="S123" s="8">
        <f t="shared" si="19"/>
        <v>0</v>
      </c>
      <c r="T123" s="22" t="e">
        <f>T121</f>
        <v>#REF!</v>
      </c>
      <c r="U123" s="9" t="e">
        <f t="shared" si="21"/>
        <v>#REF!</v>
      </c>
    </row>
    <row r="124" spans="1:21" ht="24" customHeight="1">
      <c r="A124" s="82">
        <v>9</v>
      </c>
      <c r="B124" s="83" t="s">
        <v>127</v>
      </c>
      <c r="C124" s="84" t="s">
        <v>128</v>
      </c>
      <c r="D124" s="3" t="s">
        <v>3</v>
      </c>
      <c r="E124" s="85">
        <f>E123</f>
        <v>267.11</v>
      </c>
      <c r="F124" s="85">
        <v>1</v>
      </c>
      <c r="G124" s="85"/>
      <c r="H124" s="85">
        <v>1</v>
      </c>
      <c r="I124" s="85"/>
      <c r="J124" s="86">
        <f t="shared" si="17"/>
        <v>267.11</v>
      </c>
      <c r="K124" s="86"/>
      <c r="L124" s="87"/>
      <c r="M124" s="80">
        <v>1.1</v>
      </c>
      <c r="N124" s="5">
        <v>1.2</v>
      </c>
      <c r="O124" s="7" t="e">
        <f>#REF!*M124*N124</f>
        <v>#REF!</v>
      </c>
      <c r="P124" s="4" t="e">
        <f t="shared" si="18"/>
        <v>#REF!</v>
      </c>
      <c r="Q124" s="6" t="e">
        <f>J124*M124*N124*#REF!</f>
        <v>#REF!</v>
      </c>
      <c r="R124" s="5">
        <v>0.1</v>
      </c>
      <c r="S124" s="8">
        <f t="shared" si="19"/>
        <v>0</v>
      </c>
      <c r="T124" s="22">
        <f>T115</f>
        <v>0</v>
      </c>
      <c r="U124" s="9">
        <f t="shared" si="21"/>
        <v>0</v>
      </c>
    </row>
    <row r="125" spans="1:21" ht="16.5" customHeight="1">
      <c r="A125" s="82">
        <f t="shared" si="22"/>
        <v>10</v>
      </c>
      <c r="B125" s="83" t="s">
        <v>37</v>
      </c>
      <c r="C125" s="84" t="s">
        <v>129</v>
      </c>
      <c r="D125" s="3" t="s">
        <v>11</v>
      </c>
      <c r="E125" s="85">
        <v>22</v>
      </c>
      <c r="F125" s="85"/>
      <c r="G125" s="85"/>
      <c r="H125" s="85">
        <v>1</v>
      </c>
      <c r="I125" s="85"/>
      <c r="J125" s="86">
        <f>E125*H125</f>
        <v>22</v>
      </c>
      <c r="K125" s="86"/>
      <c r="L125" s="87"/>
      <c r="M125" s="80">
        <v>1.1</v>
      </c>
      <c r="N125" s="5">
        <v>1.2</v>
      </c>
      <c r="O125" s="7" t="e">
        <f>#REF!*M125*N125</f>
        <v>#REF!</v>
      </c>
      <c r="P125" s="4" t="e">
        <f t="shared" si="18"/>
        <v>#REF!</v>
      </c>
      <c r="Q125" s="6" t="e">
        <f>J125*M125*N125*#REF!</f>
        <v>#REF!</v>
      </c>
      <c r="R125" s="5">
        <v>0.1</v>
      </c>
      <c r="S125" s="8">
        <f t="shared" si="19"/>
        <v>0</v>
      </c>
      <c r="T125" s="22" t="e">
        <f>T123</f>
        <v>#REF!</v>
      </c>
      <c r="U125" s="9" t="e">
        <f t="shared" si="21"/>
        <v>#REF!</v>
      </c>
    </row>
    <row r="126" spans="1:21" ht="19.5" customHeight="1" hidden="1">
      <c r="A126" s="82" t="e">
        <f>#REF!+1</f>
        <v>#REF!</v>
      </c>
      <c r="B126" s="83" t="s">
        <v>130</v>
      </c>
      <c r="C126" s="84" t="s">
        <v>131</v>
      </c>
      <c r="D126" s="3" t="s">
        <v>31</v>
      </c>
      <c r="E126" s="85">
        <v>6</v>
      </c>
      <c r="F126" s="85">
        <v>1.5</v>
      </c>
      <c r="G126" s="85">
        <v>2.5</v>
      </c>
      <c r="H126" s="85">
        <v>1</v>
      </c>
      <c r="I126" s="85"/>
      <c r="J126" s="86">
        <f>E126*G126*H126*F126</f>
        <v>22.5</v>
      </c>
      <c r="K126" s="86"/>
      <c r="L126" s="87"/>
      <c r="M126" s="80">
        <v>1.1</v>
      </c>
      <c r="N126" s="5">
        <v>1.2</v>
      </c>
      <c r="O126" s="7" t="e">
        <f>#REF!*M126*N126</f>
        <v>#REF!</v>
      </c>
      <c r="P126" s="4" t="e">
        <f t="shared" si="18"/>
        <v>#REF!</v>
      </c>
      <c r="Q126" s="6" t="e">
        <f>J126*M126*N126*#REF!</f>
        <v>#REF!</v>
      </c>
      <c r="R126" s="5">
        <v>0.1</v>
      </c>
      <c r="S126" s="8">
        <f t="shared" si="19"/>
        <v>0</v>
      </c>
      <c r="T126" s="22" t="e">
        <f>#REF!</f>
        <v>#REF!</v>
      </c>
      <c r="U126" s="9" t="e">
        <f t="shared" si="21"/>
        <v>#REF!</v>
      </c>
    </row>
    <row r="127" spans="1:21" ht="10.5" customHeight="1" hidden="1">
      <c r="A127" s="82" t="e">
        <f t="shared" si="22"/>
        <v>#REF!</v>
      </c>
      <c r="B127" s="83" t="s">
        <v>130</v>
      </c>
      <c r="C127" s="84" t="s">
        <v>131</v>
      </c>
      <c r="D127" s="3" t="s">
        <v>31</v>
      </c>
      <c r="E127" s="85">
        <v>8</v>
      </c>
      <c r="F127" s="85">
        <v>1</v>
      </c>
      <c r="G127" s="85">
        <v>2.5</v>
      </c>
      <c r="H127" s="85">
        <v>1</v>
      </c>
      <c r="I127" s="85"/>
      <c r="J127" s="86">
        <f>E127*G127*H127*F127</f>
        <v>20</v>
      </c>
      <c r="K127" s="86"/>
      <c r="L127" s="87"/>
      <c r="M127" s="80">
        <v>1.1</v>
      </c>
      <c r="N127" s="5">
        <v>1.2</v>
      </c>
      <c r="O127" s="7" t="e">
        <f>#REF!*M127*N127</f>
        <v>#REF!</v>
      </c>
      <c r="P127" s="4" t="e">
        <f t="shared" si="18"/>
        <v>#REF!</v>
      </c>
      <c r="Q127" s="6" t="e">
        <f>J127*M127*N127*#REF!</f>
        <v>#REF!</v>
      </c>
      <c r="R127" s="5">
        <v>0.1</v>
      </c>
      <c r="S127" s="8">
        <f t="shared" si="19"/>
        <v>0</v>
      </c>
      <c r="T127" s="22" t="e">
        <f>#REF!</f>
        <v>#REF!</v>
      </c>
      <c r="U127" s="9" t="e">
        <f t="shared" si="21"/>
        <v>#REF!</v>
      </c>
    </row>
    <row r="128" spans="1:21" ht="16.5" customHeight="1">
      <c r="A128" s="82">
        <v>11</v>
      </c>
      <c r="B128" s="83" t="s">
        <v>130</v>
      </c>
      <c r="C128" s="84" t="s">
        <v>131</v>
      </c>
      <c r="D128" s="3" t="s">
        <v>31</v>
      </c>
      <c r="E128" s="85">
        <v>8</v>
      </c>
      <c r="F128" s="85">
        <v>1</v>
      </c>
      <c r="G128" s="85">
        <v>2.5</v>
      </c>
      <c r="H128" s="85">
        <v>1</v>
      </c>
      <c r="I128" s="85"/>
      <c r="J128" s="86">
        <f>J126+J127</f>
        <v>42.5</v>
      </c>
      <c r="K128" s="86"/>
      <c r="L128" s="87"/>
      <c r="M128" s="80">
        <v>1.1</v>
      </c>
      <c r="N128" s="5">
        <v>1.2</v>
      </c>
      <c r="O128" s="7" t="e">
        <f>#REF!*M128*N128</f>
        <v>#REF!</v>
      </c>
      <c r="P128" s="4" t="e">
        <f t="shared" si="18"/>
        <v>#REF!</v>
      </c>
      <c r="Q128" s="6" t="e">
        <f>J128*M128*N128*#REF!</f>
        <v>#REF!</v>
      </c>
      <c r="R128" s="5">
        <v>0.1</v>
      </c>
      <c r="S128" s="8">
        <f t="shared" si="19"/>
        <v>0</v>
      </c>
      <c r="T128" s="22" t="e">
        <f>#REF!</f>
        <v>#REF!</v>
      </c>
      <c r="U128" s="9" t="e">
        <f t="shared" si="21"/>
        <v>#REF!</v>
      </c>
    </row>
    <row r="129" spans="1:21" ht="16.5" customHeight="1">
      <c r="A129" s="82">
        <f t="shared" si="22"/>
        <v>12</v>
      </c>
      <c r="B129" s="83" t="s">
        <v>53</v>
      </c>
      <c r="C129" s="84" t="s">
        <v>132</v>
      </c>
      <c r="D129" s="3" t="s">
        <v>3</v>
      </c>
      <c r="E129" s="85">
        <v>14</v>
      </c>
      <c r="F129" s="85"/>
      <c r="G129" s="85">
        <v>2.5</v>
      </c>
      <c r="H129" s="85">
        <v>1</v>
      </c>
      <c r="I129" s="85"/>
      <c r="J129" s="86">
        <f>E129*G129*H129</f>
        <v>35</v>
      </c>
      <c r="K129" s="86"/>
      <c r="L129" s="87"/>
      <c r="M129" s="80">
        <v>1.1</v>
      </c>
      <c r="N129" s="5">
        <v>1.2</v>
      </c>
      <c r="O129" s="7" t="e">
        <f>#REF!*M129*N129</f>
        <v>#REF!</v>
      </c>
      <c r="P129" s="4" t="e">
        <f t="shared" si="18"/>
        <v>#REF!</v>
      </c>
      <c r="Q129" s="6" t="e">
        <f>J129*M129*N129*#REF!</f>
        <v>#REF!</v>
      </c>
      <c r="R129" s="5">
        <v>0.1</v>
      </c>
      <c r="S129" s="8">
        <f t="shared" si="19"/>
        <v>0</v>
      </c>
      <c r="T129" s="22" t="e">
        <f>#REF!</f>
        <v>#REF!</v>
      </c>
      <c r="U129" s="9" t="e">
        <f t="shared" si="21"/>
        <v>#REF!</v>
      </c>
    </row>
    <row r="130" spans="1:21" ht="16.5" customHeight="1" hidden="1">
      <c r="A130" s="82">
        <f t="shared" si="22"/>
        <v>13</v>
      </c>
      <c r="B130" s="92" t="s">
        <v>120</v>
      </c>
      <c r="C130" s="84" t="s">
        <v>133</v>
      </c>
      <c r="D130" s="3" t="s">
        <v>3</v>
      </c>
      <c r="E130" s="85">
        <f>E129</f>
        <v>14</v>
      </c>
      <c r="F130" s="85"/>
      <c r="G130" s="85">
        <v>2.5</v>
      </c>
      <c r="H130" s="85">
        <v>1</v>
      </c>
      <c r="I130" s="85"/>
      <c r="J130" s="86">
        <f>E130*G130*H130</f>
        <v>35</v>
      </c>
      <c r="K130" s="86"/>
      <c r="L130" s="87"/>
      <c r="M130" s="80">
        <v>1.1</v>
      </c>
      <c r="N130" s="5">
        <v>1.2</v>
      </c>
      <c r="O130" s="7" t="e">
        <f>#REF!*M130*N130</f>
        <v>#REF!</v>
      </c>
      <c r="P130" s="4" t="e">
        <f t="shared" si="18"/>
        <v>#REF!</v>
      </c>
      <c r="Q130" s="6" t="e">
        <f>J130*M130*N130*#REF!</f>
        <v>#REF!</v>
      </c>
      <c r="R130" s="5">
        <v>0.1</v>
      </c>
      <c r="S130" s="8">
        <f t="shared" si="19"/>
        <v>0</v>
      </c>
      <c r="T130" s="22" t="e">
        <f>T129</f>
        <v>#REF!</v>
      </c>
      <c r="U130" s="9" t="e">
        <f t="shared" si="21"/>
        <v>#REF!</v>
      </c>
    </row>
    <row r="131" spans="1:21" ht="16.5" customHeight="1" hidden="1">
      <c r="A131" s="82">
        <f t="shared" si="22"/>
        <v>14</v>
      </c>
      <c r="B131" s="92" t="s">
        <v>120</v>
      </c>
      <c r="C131" s="84" t="s">
        <v>133</v>
      </c>
      <c r="D131" s="3" t="s">
        <v>3</v>
      </c>
      <c r="E131" s="85">
        <v>15</v>
      </c>
      <c r="F131" s="85"/>
      <c r="G131" s="85">
        <v>1.5</v>
      </c>
      <c r="H131" s="85">
        <v>1</v>
      </c>
      <c r="I131" s="85"/>
      <c r="J131" s="86">
        <f>E131*G131*H131</f>
        <v>22.5</v>
      </c>
      <c r="K131" s="86"/>
      <c r="L131" s="87"/>
      <c r="M131" s="80">
        <v>1.1</v>
      </c>
      <c r="N131" s="5">
        <v>1.2</v>
      </c>
      <c r="O131" s="7" t="e">
        <f>#REF!*M131*N131</f>
        <v>#REF!</v>
      </c>
      <c r="P131" s="4" t="e">
        <f t="shared" si="18"/>
        <v>#REF!</v>
      </c>
      <c r="Q131" s="6" t="e">
        <f>J131*M131*N131*#REF!</f>
        <v>#REF!</v>
      </c>
      <c r="R131" s="5">
        <v>0.1</v>
      </c>
      <c r="S131" s="8">
        <f t="shared" si="19"/>
        <v>0</v>
      </c>
      <c r="T131" s="22" t="e">
        <f>T130</f>
        <v>#REF!</v>
      </c>
      <c r="U131" s="9" t="e">
        <f t="shared" si="21"/>
        <v>#REF!</v>
      </c>
    </row>
    <row r="132" spans="1:21" ht="16.5" customHeight="1">
      <c r="A132" s="82">
        <v>13</v>
      </c>
      <c r="B132" s="92" t="s">
        <v>120</v>
      </c>
      <c r="C132" s="84" t="s">
        <v>133</v>
      </c>
      <c r="D132" s="3" t="s">
        <v>3</v>
      </c>
      <c r="E132" s="85">
        <v>15</v>
      </c>
      <c r="F132" s="85"/>
      <c r="G132" s="85">
        <v>1.5</v>
      </c>
      <c r="H132" s="85">
        <v>1</v>
      </c>
      <c r="I132" s="85"/>
      <c r="J132" s="86">
        <f>J131+J130</f>
        <v>57.5</v>
      </c>
      <c r="K132" s="86"/>
      <c r="L132" s="87"/>
      <c r="M132" s="80">
        <v>1.1</v>
      </c>
      <c r="N132" s="5">
        <v>1.2</v>
      </c>
      <c r="O132" s="7" t="e">
        <f>#REF!*M132*N132</f>
        <v>#REF!</v>
      </c>
      <c r="P132" s="4" t="e">
        <f t="shared" si="18"/>
        <v>#REF!</v>
      </c>
      <c r="Q132" s="6" t="e">
        <f>J132*M132*N132*#REF!</f>
        <v>#REF!</v>
      </c>
      <c r="R132" s="5">
        <v>0.1</v>
      </c>
      <c r="S132" s="8">
        <f t="shared" si="19"/>
        <v>0</v>
      </c>
      <c r="T132" s="22" t="e">
        <f>T131</f>
        <v>#REF!</v>
      </c>
      <c r="U132" s="9" t="e">
        <f t="shared" si="21"/>
        <v>#REF!</v>
      </c>
    </row>
    <row r="133" spans="1:21" ht="16.5" customHeight="1" hidden="1">
      <c r="A133" s="82">
        <f t="shared" si="22"/>
        <v>14</v>
      </c>
      <c r="B133" s="83"/>
      <c r="C133" s="84" t="s">
        <v>134</v>
      </c>
      <c r="D133" s="3" t="s">
        <v>31</v>
      </c>
      <c r="E133" s="85">
        <v>42.5</v>
      </c>
      <c r="F133" s="85">
        <v>1</v>
      </c>
      <c r="G133" s="85">
        <v>1</v>
      </c>
      <c r="H133" s="85">
        <v>1</v>
      </c>
      <c r="I133" s="85"/>
      <c r="J133" s="86">
        <f>E133*G133*H133*F133</f>
        <v>42.5</v>
      </c>
      <c r="K133" s="86"/>
      <c r="L133" s="87"/>
      <c r="M133" s="80">
        <v>1.1</v>
      </c>
      <c r="N133" s="5">
        <v>1.2</v>
      </c>
      <c r="O133" s="7" t="e">
        <f>#REF!*M133*N133</f>
        <v>#REF!</v>
      </c>
      <c r="P133" s="4" t="e">
        <f t="shared" si="18"/>
        <v>#REF!</v>
      </c>
      <c r="Q133" s="6" t="e">
        <f>J133*M133*N133*#REF!</f>
        <v>#REF!</v>
      </c>
      <c r="R133" s="5">
        <v>0.1</v>
      </c>
      <c r="S133" s="8">
        <f t="shared" si="19"/>
        <v>0</v>
      </c>
      <c r="T133" s="22" t="e">
        <f>#REF!</f>
        <v>#REF!</v>
      </c>
      <c r="U133" s="9" t="e">
        <f t="shared" si="21"/>
        <v>#REF!</v>
      </c>
    </row>
    <row r="134" spans="1:21" ht="16.5" customHeight="1" hidden="1">
      <c r="A134" s="82">
        <f t="shared" si="22"/>
        <v>15</v>
      </c>
      <c r="B134" s="83"/>
      <c r="C134" s="84" t="s">
        <v>134</v>
      </c>
      <c r="D134" s="3" t="s">
        <v>31</v>
      </c>
      <c r="E134" s="85">
        <v>15</v>
      </c>
      <c r="F134" s="85">
        <v>0.3</v>
      </c>
      <c r="G134" s="85">
        <v>1</v>
      </c>
      <c r="H134" s="85">
        <v>1</v>
      </c>
      <c r="I134" s="85"/>
      <c r="J134" s="86">
        <f>E134*G134*H134*F134</f>
        <v>4.5</v>
      </c>
      <c r="K134" s="86"/>
      <c r="L134" s="87"/>
      <c r="M134" s="80">
        <v>1.1</v>
      </c>
      <c r="N134" s="5">
        <v>1.2</v>
      </c>
      <c r="O134" s="7" t="e">
        <f>#REF!*M134*N134</f>
        <v>#REF!</v>
      </c>
      <c r="P134" s="4" t="e">
        <f t="shared" si="18"/>
        <v>#REF!</v>
      </c>
      <c r="Q134" s="6" t="e">
        <f>J134*M134*N134*#REF!</f>
        <v>#REF!</v>
      </c>
      <c r="R134" s="5">
        <v>0.1</v>
      </c>
      <c r="S134" s="8">
        <f t="shared" si="19"/>
        <v>0</v>
      </c>
      <c r="T134" s="22" t="e">
        <f>#REF!</f>
        <v>#REF!</v>
      </c>
      <c r="U134" s="9" t="e">
        <f t="shared" si="21"/>
        <v>#REF!</v>
      </c>
    </row>
    <row r="135" spans="1:21" ht="16.5" customHeight="1">
      <c r="A135" s="82">
        <v>14</v>
      </c>
      <c r="B135" s="83"/>
      <c r="C135" s="84" t="s">
        <v>134</v>
      </c>
      <c r="D135" s="3" t="s">
        <v>31</v>
      </c>
      <c r="E135" s="85">
        <v>15</v>
      </c>
      <c r="F135" s="85">
        <v>0.3</v>
      </c>
      <c r="G135" s="85">
        <v>1</v>
      </c>
      <c r="H135" s="85">
        <v>1</v>
      </c>
      <c r="I135" s="85"/>
      <c r="J135" s="86">
        <f>J134+J133</f>
        <v>47</v>
      </c>
      <c r="K135" s="86"/>
      <c r="L135" s="87"/>
      <c r="M135" s="80">
        <v>1.1</v>
      </c>
      <c r="N135" s="5">
        <v>1.2</v>
      </c>
      <c r="O135" s="7" t="e">
        <f>#REF!*M135*N135</f>
        <v>#REF!</v>
      </c>
      <c r="P135" s="4" t="e">
        <f t="shared" si="18"/>
        <v>#REF!</v>
      </c>
      <c r="Q135" s="6" t="e">
        <f>J135*M135*N135*#REF!</f>
        <v>#REF!</v>
      </c>
      <c r="R135" s="5">
        <v>0.1</v>
      </c>
      <c r="S135" s="8">
        <f t="shared" si="19"/>
        <v>0</v>
      </c>
      <c r="T135" s="22" t="e">
        <f>#REF!</f>
        <v>#REF!</v>
      </c>
      <c r="U135" s="9" t="e">
        <f t="shared" si="21"/>
        <v>#REF!</v>
      </c>
    </row>
    <row r="136" spans="1:21" ht="16.5" customHeight="1">
      <c r="A136" s="82">
        <f t="shared" si="22"/>
        <v>15</v>
      </c>
      <c r="B136" s="83" t="s">
        <v>136</v>
      </c>
      <c r="C136" s="84" t="s">
        <v>135</v>
      </c>
      <c r="D136" s="3" t="s">
        <v>3</v>
      </c>
      <c r="E136" s="85">
        <v>25</v>
      </c>
      <c r="F136" s="85"/>
      <c r="G136" s="85">
        <v>0.6</v>
      </c>
      <c r="H136" s="85">
        <v>1</v>
      </c>
      <c r="I136" s="85"/>
      <c r="J136" s="86">
        <f aca="true" t="shared" si="23" ref="J136:J141">E136*G136*H136</f>
        <v>15</v>
      </c>
      <c r="K136" s="86"/>
      <c r="L136" s="87"/>
      <c r="M136" s="80">
        <v>1.1</v>
      </c>
      <c r="N136" s="5">
        <v>1.2</v>
      </c>
      <c r="O136" s="7" t="e">
        <f>#REF!*M136*N136</f>
        <v>#REF!</v>
      </c>
      <c r="P136" s="4" t="e">
        <f t="shared" si="18"/>
        <v>#REF!</v>
      </c>
      <c r="Q136" s="6" t="e">
        <f>J136*M136*N136*#REF!</f>
        <v>#REF!</v>
      </c>
      <c r="R136" s="5">
        <v>0.1</v>
      </c>
      <c r="S136" s="8">
        <f t="shared" si="19"/>
        <v>0</v>
      </c>
      <c r="T136" s="22" t="e">
        <f>#REF!</f>
        <v>#REF!</v>
      </c>
      <c r="U136" s="9" t="e">
        <f t="shared" si="21"/>
        <v>#REF!</v>
      </c>
    </row>
    <row r="137" spans="1:21" ht="23.25" customHeight="1">
      <c r="A137" s="82">
        <f t="shared" si="22"/>
        <v>16</v>
      </c>
      <c r="B137" s="83" t="s">
        <v>137</v>
      </c>
      <c r="C137" s="84" t="s">
        <v>138</v>
      </c>
      <c r="D137" s="3" t="s">
        <v>3</v>
      </c>
      <c r="E137" s="85">
        <v>25</v>
      </c>
      <c r="F137" s="85"/>
      <c r="G137" s="85">
        <v>0.6</v>
      </c>
      <c r="H137" s="85">
        <v>1</v>
      </c>
      <c r="I137" s="85"/>
      <c r="J137" s="86">
        <f t="shared" si="23"/>
        <v>15</v>
      </c>
      <c r="K137" s="86"/>
      <c r="L137" s="87"/>
      <c r="M137" s="80">
        <v>1.1</v>
      </c>
      <c r="N137" s="5">
        <v>1.2</v>
      </c>
      <c r="O137" s="7" t="e">
        <f>#REF!*M137*N137</f>
        <v>#REF!</v>
      </c>
      <c r="P137" s="4" t="e">
        <f t="shared" si="18"/>
        <v>#REF!</v>
      </c>
      <c r="Q137" s="6" t="e">
        <f>J137*M137*N137*#REF!</f>
        <v>#REF!</v>
      </c>
      <c r="R137" s="5">
        <v>0.1</v>
      </c>
      <c r="S137" s="8">
        <f t="shared" si="19"/>
        <v>0</v>
      </c>
      <c r="T137" s="22" t="e">
        <f>#REF!</f>
        <v>#REF!</v>
      </c>
      <c r="U137" s="9" t="e">
        <f t="shared" si="21"/>
        <v>#REF!</v>
      </c>
    </row>
    <row r="138" spans="1:21" ht="16.5" customHeight="1">
      <c r="A138" s="82">
        <f t="shared" si="22"/>
        <v>17</v>
      </c>
      <c r="B138" s="83" t="s">
        <v>29</v>
      </c>
      <c r="C138" s="84" t="s">
        <v>141</v>
      </c>
      <c r="D138" s="3" t="s">
        <v>3</v>
      </c>
      <c r="E138" s="85">
        <f>E136</f>
        <v>25</v>
      </c>
      <c r="F138" s="85"/>
      <c r="G138" s="85">
        <f>G136</f>
        <v>0.6</v>
      </c>
      <c r="H138" s="85">
        <v>1</v>
      </c>
      <c r="I138" s="85"/>
      <c r="J138" s="86">
        <f t="shared" si="23"/>
        <v>15</v>
      </c>
      <c r="K138" s="86"/>
      <c r="L138" s="87"/>
      <c r="M138" s="80">
        <v>1.1</v>
      </c>
      <c r="N138" s="5">
        <v>1.2</v>
      </c>
      <c r="O138" s="7" t="e">
        <f>#REF!*M138*N138</f>
        <v>#REF!</v>
      </c>
      <c r="P138" s="4" t="e">
        <f t="shared" si="18"/>
        <v>#REF!</v>
      </c>
      <c r="Q138" s="6" t="e">
        <f>J138*M138*N138*#REF!</f>
        <v>#REF!</v>
      </c>
      <c r="R138" s="5">
        <v>0.1</v>
      </c>
      <c r="S138" s="8">
        <f t="shared" si="19"/>
        <v>0</v>
      </c>
      <c r="T138" s="22" t="e">
        <f>#REF!</f>
        <v>#REF!</v>
      </c>
      <c r="U138" s="9" t="e">
        <f t="shared" si="21"/>
        <v>#REF!</v>
      </c>
    </row>
    <row r="139" spans="1:21" ht="16.5" customHeight="1">
      <c r="A139" s="82">
        <f t="shared" si="22"/>
        <v>18</v>
      </c>
      <c r="B139" s="83" t="s">
        <v>139</v>
      </c>
      <c r="C139" s="84" t="s">
        <v>140</v>
      </c>
      <c r="D139" s="3" t="s">
        <v>3</v>
      </c>
      <c r="E139" s="85">
        <f>E137</f>
        <v>25</v>
      </c>
      <c r="F139" s="85"/>
      <c r="G139" s="85">
        <v>2.4</v>
      </c>
      <c r="H139" s="85">
        <v>1</v>
      </c>
      <c r="I139" s="85"/>
      <c r="J139" s="86">
        <f t="shared" si="23"/>
        <v>60</v>
      </c>
      <c r="K139" s="86"/>
      <c r="L139" s="87"/>
      <c r="M139" s="80">
        <v>1.1</v>
      </c>
      <c r="N139" s="5">
        <v>1.2</v>
      </c>
      <c r="O139" s="7" t="e">
        <f>#REF!*M139*N139</f>
        <v>#REF!</v>
      </c>
      <c r="P139" s="4" t="e">
        <f t="shared" si="18"/>
        <v>#REF!</v>
      </c>
      <c r="Q139" s="6" t="e">
        <f>J139*M139*N139*#REF!</f>
        <v>#REF!</v>
      </c>
      <c r="R139" s="5">
        <v>0.1</v>
      </c>
      <c r="S139" s="8">
        <f t="shared" si="19"/>
        <v>0</v>
      </c>
      <c r="T139" s="22" t="e">
        <f>#REF!</f>
        <v>#REF!</v>
      </c>
      <c r="U139" s="9" t="e">
        <f t="shared" si="21"/>
        <v>#REF!</v>
      </c>
    </row>
    <row r="140" spans="1:21" ht="16.5" customHeight="1">
      <c r="A140" s="82">
        <f t="shared" si="22"/>
        <v>19</v>
      </c>
      <c r="B140" s="83"/>
      <c r="C140" s="84" t="s">
        <v>142</v>
      </c>
      <c r="D140" s="3" t="s">
        <v>3</v>
      </c>
      <c r="E140" s="85">
        <v>21</v>
      </c>
      <c r="F140" s="85"/>
      <c r="G140" s="85">
        <v>2.5</v>
      </c>
      <c r="H140" s="85">
        <v>1</v>
      </c>
      <c r="I140" s="85"/>
      <c r="J140" s="86">
        <f t="shared" si="23"/>
        <v>52.5</v>
      </c>
      <c r="K140" s="86"/>
      <c r="L140" s="87"/>
      <c r="M140" s="80">
        <v>1.1</v>
      </c>
      <c r="N140" s="5">
        <v>1.2</v>
      </c>
      <c r="O140" s="7" t="e">
        <f>#REF!*M140*N140</f>
        <v>#REF!</v>
      </c>
      <c r="P140" s="4" t="e">
        <f t="shared" si="18"/>
        <v>#REF!</v>
      </c>
      <c r="Q140" s="6" t="e">
        <f>J140*M140*N140*#REF!</f>
        <v>#REF!</v>
      </c>
      <c r="R140" s="5">
        <v>0.1</v>
      </c>
      <c r="S140" s="8">
        <f t="shared" si="19"/>
        <v>0</v>
      </c>
      <c r="T140" s="22" t="e">
        <f>#REF!</f>
        <v>#REF!</v>
      </c>
      <c r="U140" s="9" t="e">
        <f t="shared" si="21"/>
        <v>#REF!</v>
      </c>
    </row>
    <row r="141" spans="1:21" ht="21" customHeight="1">
      <c r="A141" s="82">
        <f t="shared" si="22"/>
        <v>20</v>
      </c>
      <c r="B141" s="83" t="s">
        <v>143</v>
      </c>
      <c r="C141" s="84" t="s">
        <v>144</v>
      </c>
      <c r="D141" s="3" t="s">
        <v>3</v>
      </c>
      <c r="E141" s="85">
        <v>21</v>
      </c>
      <c r="F141" s="85"/>
      <c r="G141" s="85">
        <v>2.5</v>
      </c>
      <c r="H141" s="85">
        <v>1</v>
      </c>
      <c r="I141" s="85"/>
      <c r="J141" s="86">
        <f t="shared" si="23"/>
        <v>52.5</v>
      </c>
      <c r="K141" s="86"/>
      <c r="L141" s="87"/>
      <c r="M141" s="80">
        <v>1.1</v>
      </c>
      <c r="N141" s="5">
        <v>1.2</v>
      </c>
      <c r="O141" s="7" t="e">
        <f>#REF!*M141*N141</f>
        <v>#REF!</v>
      </c>
      <c r="P141" s="4" t="e">
        <f t="shared" si="18"/>
        <v>#REF!</v>
      </c>
      <c r="Q141" s="6" t="e">
        <f>J141*M141*N141*#REF!</f>
        <v>#REF!</v>
      </c>
      <c r="R141" s="5">
        <v>0.1</v>
      </c>
      <c r="S141" s="8">
        <f t="shared" si="19"/>
        <v>0</v>
      </c>
      <c r="T141" s="22" t="e">
        <f>#REF!</f>
        <v>#REF!</v>
      </c>
      <c r="U141" s="9" t="e">
        <f t="shared" si="21"/>
        <v>#REF!</v>
      </c>
    </row>
    <row r="142" spans="1:21" ht="16.5" customHeight="1">
      <c r="A142" s="82">
        <f t="shared" si="22"/>
        <v>21</v>
      </c>
      <c r="B142" s="83"/>
      <c r="C142" s="84" t="s">
        <v>146</v>
      </c>
      <c r="D142" s="3" t="s">
        <v>11</v>
      </c>
      <c r="E142" s="85">
        <v>28</v>
      </c>
      <c r="F142" s="85"/>
      <c r="G142" s="85"/>
      <c r="H142" s="85">
        <v>1</v>
      </c>
      <c r="I142" s="85"/>
      <c r="J142" s="86">
        <f>E142*H142</f>
        <v>28</v>
      </c>
      <c r="K142" s="86"/>
      <c r="L142" s="87"/>
      <c r="M142" s="80">
        <v>1.1</v>
      </c>
      <c r="N142" s="5">
        <v>1.2</v>
      </c>
      <c r="O142" s="7" t="e">
        <f>#REF!*M142*N142</f>
        <v>#REF!</v>
      </c>
      <c r="P142" s="4" t="e">
        <f t="shared" si="18"/>
        <v>#REF!</v>
      </c>
      <c r="Q142" s="6" t="e">
        <f>J142*M142*N142*#REF!</f>
        <v>#REF!</v>
      </c>
      <c r="R142" s="5">
        <v>0.1</v>
      </c>
      <c r="S142" s="8">
        <f t="shared" si="19"/>
        <v>0</v>
      </c>
      <c r="T142" s="22" t="e">
        <f>#REF!</f>
        <v>#REF!</v>
      </c>
      <c r="U142" s="9" t="e">
        <f t="shared" si="21"/>
        <v>#REF!</v>
      </c>
    </row>
    <row r="143" spans="1:21" ht="24.75" customHeight="1">
      <c r="A143" s="82">
        <f t="shared" si="22"/>
        <v>22</v>
      </c>
      <c r="B143" s="83"/>
      <c r="C143" s="84" t="s">
        <v>145</v>
      </c>
      <c r="D143" s="3" t="s">
        <v>11</v>
      </c>
      <c r="E143" s="85">
        <v>14</v>
      </c>
      <c r="F143" s="85"/>
      <c r="G143" s="85"/>
      <c r="H143" s="85">
        <v>1</v>
      </c>
      <c r="I143" s="85"/>
      <c r="J143" s="86">
        <f>E143*H143</f>
        <v>14</v>
      </c>
      <c r="K143" s="86"/>
      <c r="L143" s="87"/>
      <c r="M143" s="80">
        <v>1.1</v>
      </c>
      <c r="N143" s="5">
        <v>1.2</v>
      </c>
      <c r="O143" s="7" t="e">
        <f>#REF!*M143*N143</f>
        <v>#REF!</v>
      </c>
      <c r="P143" s="4" t="e">
        <f t="shared" si="18"/>
        <v>#REF!</v>
      </c>
      <c r="Q143" s="6" t="e">
        <f>J143*M143*N143*#REF!</f>
        <v>#REF!</v>
      </c>
      <c r="R143" s="5">
        <v>0.1</v>
      </c>
      <c r="S143" s="8">
        <f t="shared" si="19"/>
        <v>0</v>
      </c>
      <c r="T143" s="22" t="e">
        <f>#REF!</f>
        <v>#REF!</v>
      </c>
      <c r="U143" s="9" t="e">
        <f t="shared" si="21"/>
        <v>#REF!</v>
      </c>
    </row>
    <row r="144" spans="1:21" ht="16.5" customHeight="1">
      <c r="A144" s="82">
        <f t="shared" si="22"/>
        <v>23</v>
      </c>
      <c r="B144" s="83"/>
      <c r="C144" s="84" t="s">
        <v>148</v>
      </c>
      <c r="D144" s="3" t="s">
        <v>3</v>
      </c>
      <c r="E144" s="85">
        <f>E124</f>
        <v>267.11</v>
      </c>
      <c r="F144" s="85"/>
      <c r="G144" s="85">
        <v>2.5</v>
      </c>
      <c r="H144" s="85">
        <v>1</v>
      </c>
      <c r="I144" s="85"/>
      <c r="J144" s="86">
        <f>E144*G144*H144</f>
        <v>667.7750000000001</v>
      </c>
      <c r="K144" s="86"/>
      <c r="L144" s="87"/>
      <c r="M144" s="80">
        <v>1.1</v>
      </c>
      <c r="N144" s="5">
        <v>1.2</v>
      </c>
      <c r="O144" s="7" t="e">
        <f>#REF!*M144*N144</f>
        <v>#REF!</v>
      </c>
      <c r="P144" s="4" t="e">
        <f t="shared" si="18"/>
        <v>#REF!</v>
      </c>
      <c r="Q144" s="6" t="e">
        <f>J144*M144*N144*#REF!</f>
        <v>#REF!</v>
      </c>
      <c r="R144" s="5">
        <v>0.1</v>
      </c>
      <c r="S144" s="8">
        <f t="shared" si="19"/>
        <v>0</v>
      </c>
      <c r="T144" s="22" t="e">
        <f>#REF!</f>
        <v>#REF!</v>
      </c>
      <c r="U144" s="9" t="e">
        <f t="shared" si="21"/>
        <v>#REF!</v>
      </c>
    </row>
    <row r="145" spans="1:21" ht="21" customHeight="1">
      <c r="A145" s="82">
        <f t="shared" si="22"/>
        <v>24</v>
      </c>
      <c r="B145" s="83" t="s">
        <v>143</v>
      </c>
      <c r="C145" s="84" t="s">
        <v>147</v>
      </c>
      <c r="D145" s="3" t="s">
        <v>3</v>
      </c>
      <c r="E145" s="85">
        <f>E124</f>
        <v>267.11</v>
      </c>
      <c r="F145" s="85"/>
      <c r="G145" s="85">
        <v>2.5</v>
      </c>
      <c r="H145" s="85">
        <v>1</v>
      </c>
      <c r="I145" s="85"/>
      <c r="J145" s="86">
        <f>E145*G145*H145</f>
        <v>667.7750000000001</v>
      </c>
      <c r="K145" s="86"/>
      <c r="L145" s="87"/>
      <c r="M145" s="80">
        <v>1.1</v>
      </c>
      <c r="N145" s="5">
        <v>1.2</v>
      </c>
      <c r="O145" s="7" t="e">
        <f>#REF!*M145*N145</f>
        <v>#REF!</v>
      </c>
      <c r="P145" s="4" t="e">
        <f t="shared" si="18"/>
        <v>#REF!</v>
      </c>
      <c r="Q145" s="6" t="e">
        <f>J145*M145*N145*#REF!</f>
        <v>#REF!</v>
      </c>
      <c r="R145" s="5">
        <v>0.1</v>
      </c>
      <c r="S145" s="8">
        <f t="shared" si="19"/>
        <v>0</v>
      </c>
      <c r="T145" s="22" t="e">
        <f>#REF!</f>
        <v>#REF!</v>
      </c>
      <c r="U145" s="9" t="e">
        <f t="shared" si="21"/>
        <v>#REF!</v>
      </c>
    </row>
    <row r="146" spans="1:21" ht="24.75" customHeight="1">
      <c r="A146" s="82">
        <f t="shared" si="22"/>
        <v>25</v>
      </c>
      <c r="B146" s="83"/>
      <c r="C146" s="84" t="s">
        <v>149</v>
      </c>
      <c r="D146" s="3" t="s">
        <v>11</v>
      </c>
      <c r="E146" s="85">
        <v>1</v>
      </c>
      <c r="F146" s="85"/>
      <c r="G146" s="85"/>
      <c r="H146" s="85">
        <v>1</v>
      </c>
      <c r="I146" s="85"/>
      <c r="J146" s="86">
        <f>E146*H146</f>
        <v>1</v>
      </c>
      <c r="K146" s="86"/>
      <c r="L146" s="87"/>
      <c r="M146" s="80">
        <v>1.1</v>
      </c>
      <c r="N146" s="5">
        <v>1.2</v>
      </c>
      <c r="O146" s="7" t="e">
        <f>#REF!*M146*N146</f>
        <v>#REF!</v>
      </c>
      <c r="P146" s="4" t="e">
        <f t="shared" si="18"/>
        <v>#REF!</v>
      </c>
      <c r="Q146" s="6" t="e">
        <f>J146*M146*N146*#REF!</f>
        <v>#REF!</v>
      </c>
      <c r="R146" s="5">
        <v>0.1</v>
      </c>
      <c r="S146" s="8">
        <f t="shared" si="19"/>
        <v>0</v>
      </c>
      <c r="T146" s="22" t="e">
        <f>#REF!</f>
        <v>#REF!</v>
      </c>
      <c r="U146" s="9" t="e">
        <f t="shared" si="21"/>
        <v>#REF!</v>
      </c>
    </row>
    <row r="147" spans="1:21" ht="16.5" customHeight="1">
      <c r="A147" s="82">
        <f t="shared" si="22"/>
        <v>26</v>
      </c>
      <c r="B147" s="83"/>
      <c r="C147" s="84" t="s">
        <v>30</v>
      </c>
      <c r="D147" s="3" t="s">
        <v>31</v>
      </c>
      <c r="E147" s="85">
        <v>15</v>
      </c>
      <c r="F147" s="85">
        <v>3</v>
      </c>
      <c r="G147" s="85">
        <v>0.2</v>
      </c>
      <c r="H147" s="85">
        <v>1</v>
      </c>
      <c r="I147" s="85"/>
      <c r="J147" s="86">
        <f>E147*G147*H147</f>
        <v>3</v>
      </c>
      <c r="K147" s="86"/>
      <c r="L147" s="87"/>
      <c r="M147" s="80">
        <v>1.1</v>
      </c>
      <c r="N147" s="5">
        <v>1.2</v>
      </c>
      <c r="O147" s="7" t="e">
        <f>#REF!*M147*N147</f>
        <v>#REF!</v>
      </c>
      <c r="P147" s="4" t="e">
        <f t="shared" si="18"/>
        <v>#REF!</v>
      </c>
      <c r="Q147" s="6" t="e">
        <f>J147*M147*N147*#REF!</f>
        <v>#REF!</v>
      </c>
      <c r="R147" s="5">
        <v>0.1</v>
      </c>
      <c r="S147" s="8">
        <f t="shared" si="19"/>
        <v>0</v>
      </c>
      <c r="T147" s="22" t="e">
        <f>#REF!</f>
        <v>#REF!</v>
      </c>
      <c r="U147" s="9" t="e">
        <f t="shared" si="21"/>
        <v>#REF!</v>
      </c>
    </row>
    <row r="148" spans="1:21" ht="16.5" customHeight="1">
      <c r="A148" s="82">
        <f t="shared" si="22"/>
        <v>27</v>
      </c>
      <c r="B148" s="83"/>
      <c r="C148" s="84" t="s">
        <v>32</v>
      </c>
      <c r="D148" s="3" t="s">
        <v>31</v>
      </c>
      <c r="E148" s="85">
        <v>15</v>
      </c>
      <c r="F148" s="85">
        <v>3</v>
      </c>
      <c r="G148" s="85">
        <v>0.2</v>
      </c>
      <c r="H148" s="85">
        <v>1</v>
      </c>
      <c r="I148" s="85"/>
      <c r="J148" s="86">
        <f>E148*G148*H148</f>
        <v>3</v>
      </c>
      <c r="K148" s="86"/>
      <c r="L148" s="87"/>
      <c r="M148" s="80">
        <v>1.1</v>
      </c>
      <c r="N148" s="5">
        <v>1.2</v>
      </c>
      <c r="O148" s="7" t="e">
        <f>#REF!*M148*N148</f>
        <v>#REF!</v>
      </c>
      <c r="P148" s="4" t="e">
        <f t="shared" si="18"/>
        <v>#REF!</v>
      </c>
      <c r="Q148" s="6" t="e">
        <f>J148*M148*N148*#REF!</f>
        <v>#REF!</v>
      </c>
      <c r="R148" s="5">
        <v>0.1</v>
      </c>
      <c r="S148" s="8">
        <f t="shared" si="19"/>
        <v>0</v>
      </c>
      <c r="T148" s="22" t="e">
        <f>#REF!</f>
        <v>#REF!</v>
      </c>
      <c r="U148" s="9" t="e">
        <f t="shared" si="21"/>
        <v>#REF!</v>
      </c>
    </row>
    <row r="149" spans="1:21" ht="16.5" customHeight="1" thickBot="1">
      <c r="A149" s="82">
        <f t="shared" si="22"/>
        <v>28</v>
      </c>
      <c r="B149" s="83"/>
      <c r="C149" s="84" t="s">
        <v>151</v>
      </c>
      <c r="D149" s="3" t="s">
        <v>2</v>
      </c>
      <c r="E149" s="85">
        <v>1</v>
      </c>
      <c r="F149" s="85">
        <v>1</v>
      </c>
      <c r="G149" s="85">
        <v>1</v>
      </c>
      <c r="H149" s="85">
        <v>1</v>
      </c>
      <c r="I149" s="85"/>
      <c r="J149" s="86">
        <f>E149*G149*H149</f>
        <v>1</v>
      </c>
      <c r="K149" s="86"/>
      <c r="L149" s="87"/>
      <c r="M149" s="80">
        <v>1.1</v>
      </c>
      <c r="N149" s="5">
        <v>1.2</v>
      </c>
      <c r="O149" s="7" t="e">
        <f>#REF!*M149*N149</f>
        <v>#REF!</v>
      </c>
      <c r="P149" s="4" t="e">
        <f t="shared" si="18"/>
        <v>#REF!</v>
      </c>
      <c r="Q149" s="6" t="e">
        <f>J149*M149*N149*#REF!</f>
        <v>#REF!</v>
      </c>
      <c r="R149" s="5">
        <v>0.1</v>
      </c>
      <c r="S149" s="8">
        <f t="shared" si="19"/>
        <v>0</v>
      </c>
      <c r="T149" s="22" t="e">
        <f>#REF!</f>
        <v>#REF!</v>
      </c>
      <c r="U149" s="9" t="e">
        <f t="shared" si="21"/>
        <v>#REF!</v>
      </c>
    </row>
    <row r="150" spans="1:21" ht="16.5" customHeight="1" thickBot="1" thickTop="1">
      <c r="A150" s="140"/>
      <c r="B150" s="96"/>
      <c r="C150" s="135" t="s">
        <v>24</v>
      </c>
      <c r="D150" s="136"/>
      <c r="E150" s="136"/>
      <c r="F150" s="136"/>
      <c r="G150" s="136"/>
      <c r="H150" s="136"/>
      <c r="I150" s="136"/>
      <c r="J150" s="136"/>
      <c r="K150" s="137"/>
      <c r="L150" s="138"/>
      <c r="M150" s="15"/>
      <c r="N150" s="15"/>
      <c r="O150" s="18" t="e">
        <f>SUM(#REF!)</f>
        <v>#REF!</v>
      </c>
      <c r="P150" s="17" t="e">
        <f>SUM(#REF!)</f>
        <v>#REF!</v>
      </c>
      <c r="Q150" s="17" t="e">
        <f>SUM(#REF!)</f>
        <v>#REF!</v>
      </c>
      <c r="R150" s="15"/>
      <c r="S150" s="19" t="e">
        <f>SUM(#REF!)</f>
        <v>#REF!</v>
      </c>
      <c r="T150" s="21"/>
      <c r="U150" s="20" t="e">
        <f>SUM(#REF!)</f>
        <v>#REF!</v>
      </c>
    </row>
    <row r="151" spans="1:21" ht="16.5" customHeight="1" thickBot="1" thickTop="1">
      <c r="A151" s="141"/>
      <c r="B151" s="95"/>
      <c r="C151" s="135" t="s">
        <v>150</v>
      </c>
      <c r="D151" s="136"/>
      <c r="E151" s="136"/>
      <c r="F151" s="136"/>
      <c r="G151" s="136"/>
      <c r="H151" s="136"/>
      <c r="I151" s="136"/>
      <c r="J151" s="136"/>
      <c r="K151" s="137"/>
      <c r="L151" s="139"/>
      <c r="M151" s="15"/>
      <c r="N151" s="15"/>
      <c r="O151" s="18" t="e">
        <f>SUM(#REF!)</f>
        <v>#REF!</v>
      </c>
      <c r="P151" s="17" t="e">
        <f>SUM(#REF!)</f>
        <v>#REF!</v>
      </c>
      <c r="Q151" s="17" t="e">
        <f>SUM(#REF!)</f>
        <v>#REF!</v>
      </c>
      <c r="R151" s="17" t="e">
        <f>#REF!+#REF!+#REF!+#REF!+#REF!+#REF!+R58</f>
        <v>#REF!</v>
      </c>
      <c r="S151" s="19" t="e">
        <f>SUM(#REF!)</f>
        <v>#REF!</v>
      </c>
      <c r="T151" s="21"/>
      <c r="U151" s="16" t="e">
        <f>#REF!+#REF!+#REF!+#REF!+#REF!+#REF!+U58</f>
        <v>#REF!</v>
      </c>
    </row>
    <row r="152" ht="13.5" thickTop="1"/>
  </sheetData>
  <sheetProtection/>
  <mergeCells count="18">
    <mergeCell ref="A2:L2"/>
    <mergeCell ref="C3:C4"/>
    <mergeCell ref="D3:D4"/>
    <mergeCell ref="L3:L4"/>
    <mergeCell ref="B3:B4"/>
    <mergeCell ref="A3:A4"/>
    <mergeCell ref="D150:J150"/>
    <mergeCell ref="D151:J151"/>
    <mergeCell ref="A1:L1"/>
    <mergeCell ref="U3:U4"/>
    <mergeCell ref="N3:N4"/>
    <mergeCell ref="J3:J4"/>
    <mergeCell ref="P3:Q3"/>
    <mergeCell ref="T3:T4"/>
    <mergeCell ref="O3:O4"/>
    <mergeCell ref="S3:S4"/>
    <mergeCell ref="M3:M4"/>
    <mergeCell ref="R3:R4"/>
  </mergeCells>
  <printOptions/>
  <pageMargins left="0.47" right="0.17" top="0.54" bottom="0.21" header="0.46" footer="0.1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usr</cp:lastModifiedBy>
  <cp:lastPrinted>2018-06-14T10:47:47Z</cp:lastPrinted>
  <dcterms:created xsi:type="dcterms:W3CDTF">2000-04-25T19:49:52Z</dcterms:created>
  <dcterms:modified xsi:type="dcterms:W3CDTF">2018-06-14T10:49:35Z</dcterms:modified>
  <cp:category/>
  <cp:version/>
  <cp:contentType/>
  <cp:contentStatus/>
</cp:coreProperties>
</file>